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E904B6D2-B299-4BCD-BC45-E4FA80C33485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2" i="1"/>
  <c r="F74" i="1"/>
  <c r="F75" i="1"/>
  <c r="F76" i="1"/>
  <c r="F78" i="1"/>
  <c r="F80" i="1"/>
  <c r="F82" i="1"/>
  <c r="F83" i="1"/>
  <c r="F86" i="1"/>
  <c r="F87" i="1"/>
  <c r="F88" i="1"/>
  <c r="F89" i="1"/>
  <c r="F91" i="1"/>
  <c r="F93" i="1"/>
  <c r="F94" i="1"/>
  <c r="F96" i="1"/>
  <c r="F99" i="1"/>
  <c r="F100" i="1"/>
  <c r="D53" i="1"/>
  <c r="D67" i="1"/>
  <c r="F67" i="1" s="1"/>
  <c r="D71" i="1"/>
  <c r="F71" i="1" s="1"/>
  <c r="D73" i="1"/>
  <c r="F73" i="1" s="1"/>
  <c r="D75" i="1"/>
  <c r="D77" i="1"/>
  <c r="F77" i="1" s="1"/>
  <c r="D79" i="1"/>
  <c r="F79" i="1" s="1"/>
  <c r="D81" i="1"/>
  <c r="F81" i="1" s="1"/>
  <c r="D85" i="1"/>
  <c r="D90" i="1"/>
  <c r="F90" i="1" s="1"/>
  <c r="D92" i="1"/>
  <c r="F92" i="1" s="1"/>
  <c r="D95" i="1"/>
  <c r="F95" i="1" s="1"/>
  <c r="D98" i="1"/>
  <c r="D97" i="1" s="1"/>
  <c r="F97" i="1" s="1"/>
  <c r="C98" i="1"/>
  <c r="C97" i="1" s="1"/>
  <c r="C95" i="1"/>
  <c r="C92" i="1"/>
  <c r="C90" i="1"/>
  <c r="C85" i="1"/>
  <c r="C81" i="1"/>
  <c r="C79" i="1"/>
  <c r="C77" i="1"/>
  <c r="C75" i="1"/>
  <c r="C73" i="1"/>
  <c r="C67" i="1"/>
  <c r="C53" i="1"/>
  <c r="F526" i="1"/>
  <c r="F528" i="1"/>
  <c r="F530" i="1"/>
  <c r="F533" i="1"/>
  <c r="F535" i="1"/>
  <c r="D525" i="1"/>
  <c r="F525" i="1" s="1"/>
  <c r="D527" i="1"/>
  <c r="F527" i="1" s="1"/>
  <c r="D534" i="1"/>
  <c r="D532" i="1"/>
  <c r="F532" i="1" s="1"/>
  <c r="D529" i="1"/>
  <c r="F529" i="1" s="1"/>
  <c r="C534" i="1"/>
  <c r="C532" i="1"/>
  <c r="C529" i="1"/>
  <c r="C527" i="1"/>
  <c r="C525" i="1"/>
  <c r="F496" i="1"/>
  <c r="F497" i="1"/>
  <c r="F498" i="1"/>
  <c r="F499" i="1"/>
  <c r="F500" i="1"/>
  <c r="F501" i="1"/>
  <c r="F503" i="1"/>
  <c r="F504" i="1"/>
  <c r="F507" i="1"/>
  <c r="F508" i="1"/>
  <c r="F509" i="1"/>
  <c r="F510" i="1"/>
  <c r="F511" i="1"/>
  <c r="F512" i="1"/>
  <c r="F513" i="1"/>
  <c r="F514" i="1"/>
  <c r="F515" i="1"/>
  <c r="F516" i="1"/>
  <c r="F517" i="1"/>
  <c r="F519" i="1"/>
  <c r="F521" i="1"/>
  <c r="D495" i="1"/>
  <c r="F495" i="1" s="1"/>
  <c r="D502" i="1"/>
  <c r="F502" i="1" s="1"/>
  <c r="D506" i="1"/>
  <c r="F506" i="1" s="1"/>
  <c r="D518" i="1"/>
  <c r="F518" i="1" s="1"/>
  <c r="D520" i="1"/>
  <c r="F520" i="1" s="1"/>
  <c r="C502" i="1"/>
  <c r="C495" i="1"/>
  <c r="C520" i="1"/>
  <c r="C518" i="1"/>
  <c r="C506" i="1"/>
  <c r="F479" i="1"/>
  <c r="F480" i="1"/>
  <c r="F481" i="1"/>
  <c r="F482" i="1"/>
  <c r="F483" i="1"/>
  <c r="F485" i="1"/>
  <c r="F486" i="1"/>
  <c r="F489" i="1"/>
  <c r="F491" i="1"/>
  <c r="D478" i="1"/>
  <c r="F478" i="1" s="1"/>
  <c r="D484" i="1"/>
  <c r="F484" i="1" s="1"/>
  <c r="D488" i="1"/>
  <c r="F488" i="1" s="1"/>
  <c r="D490" i="1"/>
  <c r="F490" i="1" s="1"/>
  <c r="C490" i="1"/>
  <c r="C488" i="1"/>
  <c r="C484" i="1"/>
  <c r="C478" i="1"/>
  <c r="F394" i="1"/>
  <c r="C396" i="1"/>
  <c r="C395" i="1" s="1"/>
  <c r="D396" i="1"/>
  <c r="D395" i="1" s="1"/>
  <c r="F395" i="1" s="1"/>
  <c r="F397" i="1"/>
  <c r="F398" i="1"/>
  <c r="F399" i="1"/>
  <c r="F400" i="1"/>
  <c r="F401" i="1"/>
  <c r="C403" i="1"/>
  <c r="C402" i="1" s="1"/>
  <c r="D403" i="1"/>
  <c r="D402" i="1" s="1"/>
  <c r="F402" i="1" s="1"/>
  <c r="F404" i="1"/>
  <c r="C406" i="1"/>
  <c r="D406" i="1"/>
  <c r="F406" i="1" s="1"/>
  <c r="F407" i="1"/>
  <c r="C408" i="1"/>
  <c r="D408" i="1"/>
  <c r="F408" i="1" s="1"/>
  <c r="F409" i="1"/>
  <c r="C411" i="1"/>
  <c r="C410" i="1" s="1"/>
  <c r="D411" i="1"/>
  <c r="D410" i="1" s="1"/>
  <c r="F410" i="1" s="1"/>
  <c r="F412" i="1"/>
  <c r="C414" i="1"/>
  <c r="D414" i="1"/>
  <c r="F414" i="1" s="1"/>
  <c r="F415" i="1"/>
  <c r="C416" i="1"/>
  <c r="D416" i="1"/>
  <c r="F416" i="1" s="1"/>
  <c r="F417" i="1"/>
  <c r="C421" i="1"/>
  <c r="C420" i="1" s="1"/>
  <c r="D421" i="1"/>
  <c r="F421" i="1" s="1"/>
  <c r="F422" i="1"/>
  <c r="F423" i="1"/>
  <c r="C425" i="1"/>
  <c r="D425" i="1"/>
  <c r="F425" i="1" s="1"/>
  <c r="F426" i="1"/>
  <c r="F428" i="1"/>
  <c r="F429" i="1"/>
  <c r="C430" i="1"/>
  <c r="C427" i="1" s="1"/>
  <c r="D430" i="1"/>
  <c r="D427" i="1" s="1"/>
  <c r="F427" i="1" s="1"/>
  <c r="F431" i="1"/>
  <c r="F432" i="1"/>
  <c r="F433" i="1"/>
  <c r="F434" i="1"/>
  <c r="C437" i="1"/>
  <c r="C436" i="1" s="1"/>
  <c r="C435" i="1" s="1"/>
  <c r="D437" i="1"/>
  <c r="D436" i="1" s="1"/>
  <c r="F438" i="1"/>
  <c r="F439" i="1"/>
  <c r="C443" i="1"/>
  <c r="D443" i="1"/>
  <c r="F443" i="1" s="1"/>
  <c r="F444" i="1"/>
  <c r="C445" i="1"/>
  <c r="D445" i="1"/>
  <c r="F445" i="1" s="1"/>
  <c r="F446" i="1"/>
  <c r="C448" i="1"/>
  <c r="D448" i="1"/>
  <c r="F448" i="1" s="1"/>
  <c r="F449" i="1"/>
  <c r="F450" i="1"/>
  <c r="F451" i="1"/>
  <c r="F452" i="1"/>
  <c r="F453" i="1"/>
  <c r="C454" i="1"/>
  <c r="D454" i="1"/>
  <c r="F454" i="1" s="1"/>
  <c r="F455" i="1"/>
  <c r="C456" i="1"/>
  <c r="D456" i="1"/>
  <c r="F456" i="1" s="1"/>
  <c r="F457" i="1"/>
  <c r="F458" i="1"/>
  <c r="F459" i="1"/>
  <c r="C460" i="1"/>
  <c r="D460" i="1"/>
  <c r="F460" i="1" s="1"/>
  <c r="F461" i="1"/>
  <c r="F462" i="1"/>
  <c r="C464" i="1"/>
  <c r="D464" i="1"/>
  <c r="F464" i="1" s="1"/>
  <c r="F465" i="1"/>
  <c r="F466" i="1"/>
  <c r="C468" i="1"/>
  <c r="D468" i="1"/>
  <c r="F468" i="1" s="1"/>
  <c r="F469" i="1"/>
  <c r="F470" i="1"/>
  <c r="F471" i="1"/>
  <c r="C472" i="1"/>
  <c r="D472" i="1"/>
  <c r="F472" i="1" s="1"/>
  <c r="F473" i="1"/>
  <c r="F474" i="1"/>
  <c r="F384" i="1"/>
  <c r="F385" i="1"/>
  <c r="F386" i="1"/>
  <c r="F387" i="1"/>
  <c r="F388" i="1"/>
  <c r="F389" i="1"/>
  <c r="F390" i="1"/>
  <c r="F392" i="1"/>
  <c r="F393" i="1"/>
  <c r="D391" i="1"/>
  <c r="F391" i="1" s="1"/>
  <c r="C391" i="1"/>
  <c r="D383" i="1"/>
  <c r="F383" i="1" s="1"/>
  <c r="C383" i="1"/>
  <c r="C349" i="1"/>
  <c r="D378" i="1"/>
  <c r="F378" i="1" s="1"/>
  <c r="D368" i="1"/>
  <c r="C378" i="1"/>
  <c r="C368" i="1"/>
  <c r="D349" i="1"/>
  <c r="F349" i="1" s="1"/>
  <c r="D365" i="1"/>
  <c r="D362" i="1"/>
  <c r="D358" i="1"/>
  <c r="F358" i="1" s="1"/>
  <c r="D355" i="1"/>
  <c r="D353" i="1"/>
  <c r="F350" i="1"/>
  <c r="C365" i="1"/>
  <c r="C362" i="1"/>
  <c r="C358" i="1"/>
  <c r="C357" i="1" s="1"/>
  <c r="C355" i="1"/>
  <c r="C353" i="1"/>
  <c r="F351" i="1"/>
  <c r="F352" i="1"/>
  <c r="F354" i="1"/>
  <c r="F356" i="1"/>
  <c r="F359" i="1"/>
  <c r="F360" i="1"/>
  <c r="F363" i="1"/>
  <c r="F364" i="1"/>
  <c r="F366" i="1"/>
  <c r="F369" i="1"/>
  <c r="F370" i="1"/>
  <c r="F371" i="1"/>
  <c r="F372" i="1"/>
  <c r="F373" i="1"/>
  <c r="F374" i="1"/>
  <c r="F375" i="1"/>
  <c r="F376" i="1"/>
  <c r="F377" i="1"/>
  <c r="F379" i="1"/>
  <c r="F296" i="1"/>
  <c r="F299" i="1"/>
  <c r="F300" i="1"/>
  <c r="F301" i="1"/>
  <c r="F302" i="1"/>
  <c r="F303" i="1"/>
  <c r="F304" i="1"/>
  <c r="F305" i="1"/>
  <c r="F306" i="1"/>
  <c r="F307" i="1"/>
  <c r="F308" i="1"/>
  <c r="F310" i="1"/>
  <c r="F312" i="1"/>
  <c r="F315" i="1"/>
  <c r="F316" i="1"/>
  <c r="F317" i="1"/>
  <c r="F318" i="1"/>
  <c r="F319" i="1"/>
  <c r="F320" i="1"/>
  <c r="F322" i="1"/>
  <c r="F323" i="1"/>
  <c r="F326" i="1"/>
  <c r="F327" i="1"/>
  <c r="F328" i="1"/>
  <c r="F331" i="1"/>
  <c r="F332" i="1"/>
  <c r="F333" i="1"/>
  <c r="F334" i="1"/>
  <c r="F335" i="1"/>
  <c r="F336" i="1"/>
  <c r="F337" i="1"/>
  <c r="F339" i="1"/>
  <c r="F341" i="1"/>
  <c r="F342" i="1"/>
  <c r="F344" i="1"/>
  <c r="F345" i="1"/>
  <c r="D343" i="1"/>
  <c r="F343" i="1" s="1"/>
  <c r="D340" i="1"/>
  <c r="F340" i="1" s="1"/>
  <c r="D338" i="1"/>
  <c r="F338" i="1" s="1"/>
  <c r="D330" i="1"/>
  <c r="F330" i="1" s="1"/>
  <c r="D325" i="1"/>
  <c r="D324" i="1" s="1"/>
  <c r="F324" i="1" s="1"/>
  <c r="D321" i="1"/>
  <c r="F321" i="1" s="1"/>
  <c r="D314" i="1"/>
  <c r="D311" i="1"/>
  <c r="F311" i="1" s="1"/>
  <c r="D309" i="1"/>
  <c r="F309" i="1" s="1"/>
  <c r="D298" i="1"/>
  <c r="F298" i="1" s="1"/>
  <c r="D295" i="1"/>
  <c r="F295" i="1" s="1"/>
  <c r="C343" i="1"/>
  <c r="C340" i="1"/>
  <c r="C338" i="1"/>
  <c r="C330" i="1"/>
  <c r="C325" i="1"/>
  <c r="C324" i="1" s="1"/>
  <c r="C321" i="1"/>
  <c r="C314" i="1"/>
  <c r="C311" i="1"/>
  <c r="C309" i="1"/>
  <c r="C298" i="1"/>
  <c r="C297" i="1" s="1"/>
  <c r="C295" i="1"/>
  <c r="F279" i="1"/>
  <c r="F282" i="1"/>
  <c r="F284" i="1"/>
  <c r="F287" i="1"/>
  <c r="F288" i="1"/>
  <c r="F291" i="1"/>
  <c r="D290" i="1"/>
  <c r="D289" i="1" s="1"/>
  <c r="F289" i="1" s="1"/>
  <c r="D286" i="1"/>
  <c r="F286" i="1" s="1"/>
  <c r="D283" i="1"/>
  <c r="F283" i="1" s="1"/>
  <c r="D281" i="1"/>
  <c r="D278" i="1"/>
  <c r="D277" i="1" s="1"/>
  <c r="C290" i="1"/>
  <c r="C289" i="1" s="1"/>
  <c r="C286" i="1"/>
  <c r="C285" i="1" s="1"/>
  <c r="C283" i="1"/>
  <c r="C281" i="1"/>
  <c r="C280" i="1" s="1"/>
  <c r="C278" i="1"/>
  <c r="C277" i="1" s="1"/>
  <c r="F260" i="1"/>
  <c r="F262" i="1"/>
  <c r="F265" i="1"/>
  <c r="F268" i="1"/>
  <c r="F271" i="1"/>
  <c r="F274" i="1"/>
  <c r="D273" i="1"/>
  <c r="D272" i="1" s="1"/>
  <c r="F272" i="1" s="1"/>
  <c r="D270" i="1"/>
  <c r="D269" i="1" s="1"/>
  <c r="F269" i="1" s="1"/>
  <c r="D267" i="1"/>
  <c r="F267" i="1" s="1"/>
  <c r="D264" i="1"/>
  <c r="F264" i="1" s="1"/>
  <c r="D261" i="1"/>
  <c r="F261" i="1" s="1"/>
  <c r="D259" i="1"/>
  <c r="F259" i="1" s="1"/>
  <c r="C273" i="1"/>
  <c r="C272" i="1" s="1"/>
  <c r="C270" i="1"/>
  <c r="C269" i="1" s="1"/>
  <c r="C267" i="1"/>
  <c r="C266" i="1" s="1"/>
  <c r="C264" i="1"/>
  <c r="C263" i="1" s="1"/>
  <c r="C261" i="1"/>
  <c r="C259" i="1"/>
  <c r="F182" i="1"/>
  <c r="F183" i="1"/>
  <c r="F184" i="1"/>
  <c r="F186" i="1"/>
  <c r="F187" i="1"/>
  <c r="F188" i="1"/>
  <c r="F189" i="1"/>
  <c r="F190" i="1"/>
  <c r="F192" i="1"/>
  <c r="F193" i="1"/>
  <c r="F194" i="1"/>
  <c r="F195" i="1"/>
  <c r="F197" i="1"/>
  <c r="F198" i="1"/>
  <c r="F199" i="1"/>
  <c r="F201" i="1"/>
  <c r="F202" i="1"/>
  <c r="F203" i="1"/>
  <c r="F204" i="1"/>
  <c r="F205" i="1"/>
  <c r="F207" i="1"/>
  <c r="F208" i="1"/>
  <c r="F209" i="1"/>
  <c r="F212" i="1"/>
  <c r="F213" i="1"/>
  <c r="F215" i="1"/>
  <c r="F217" i="1"/>
  <c r="F218" i="1"/>
  <c r="F219" i="1"/>
  <c r="F220" i="1"/>
  <c r="F222" i="1"/>
  <c r="F225" i="1"/>
  <c r="F226" i="1"/>
  <c r="F228" i="1"/>
  <c r="F230" i="1"/>
  <c r="F231" i="1"/>
  <c r="F232" i="1"/>
  <c r="F233" i="1"/>
  <c r="F234" i="1"/>
  <c r="F237" i="1"/>
  <c r="F238" i="1"/>
  <c r="F239" i="1"/>
  <c r="F240" i="1"/>
  <c r="F241" i="1"/>
  <c r="F242" i="1"/>
  <c r="F243" i="1"/>
  <c r="F244" i="1"/>
  <c r="F245" i="1"/>
  <c r="F246" i="1"/>
  <c r="F247" i="1"/>
  <c r="F250" i="1"/>
  <c r="F251" i="1"/>
  <c r="F252" i="1"/>
  <c r="F255" i="1"/>
  <c r="D254" i="1"/>
  <c r="D253" i="1" s="1"/>
  <c r="F253" i="1" s="1"/>
  <c r="D249" i="1"/>
  <c r="F249" i="1" s="1"/>
  <c r="D236" i="1"/>
  <c r="F236" i="1" s="1"/>
  <c r="D229" i="1"/>
  <c r="F229" i="1" s="1"/>
  <c r="D227" i="1"/>
  <c r="F227" i="1" s="1"/>
  <c r="D224" i="1"/>
  <c r="D221" i="1"/>
  <c r="F221" i="1" s="1"/>
  <c r="D216" i="1"/>
  <c r="F216" i="1" s="1"/>
  <c r="D214" i="1"/>
  <c r="F214" i="1" s="1"/>
  <c r="D211" i="1"/>
  <c r="D206" i="1"/>
  <c r="F206" i="1" s="1"/>
  <c r="D200" i="1"/>
  <c r="F200" i="1" s="1"/>
  <c r="D196" i="1"/>
  <c r="F196" i="1" s="1"/>
  <c r="D191" i="1"/>
  <c r="F191" i="1" s="1"/>
  <c r="D185" i="1"/>
  <c r="F185" i="1" s="1"/>
  <c r="D181" i="1"/>
  <c r="F181" i="1" s="1"/>
  <c r="C254" i="1"/>
  <c r="C253" i="1" s="1"/>
  <c r="C249" i="1"/>
  <c r="C248" i="1" s="1"/>
  <c r="C236" i="1"/>
  <c r="C235" i="1" s="1"/>
  <c r="C229" i="1"/>
  <c r="C227" i="1"/>
  <c r="C224" i="1"/>
  <c r="C221" i="1"/>
  <c r="C216" i="1"/>
  <c r="C214" i="1"/>
  <c r="C211" i="1"/>
  <c r="C206" i="1"/>
  <c r="C200" i="1"/>
  <c r="C196" i="1"/>
  <c r="C191" i="1"/>
  <c r="C185" i="1"/>
  <c r="C181" i="1"/>
  <c r="F171" i="1"/>
  <c r="F172" i="1"/>
  <c r="F174" i="1"/>
  <c r="F177" i="1"/>
  <c r="D176" i="1"/>
  <c r="D175" i="1" s="1"/>
  <c r="F175" i="1" s="1"/>
  <c r="D173" i="1"/>
  <c r="F173" i="1" s="1"/>
  <c r="D170" i="1"/>
  <c r="D169" i="1" s="1"/>
  <c r="F169" i="1" s="1"/>
  <c r="C176" i="1"/>
  <c r="C175" i="1" s="1"/>
  <c r="C173" i="1"/>
  <c r="C170" i="1"/>
  <c r="C169" i="1" s="1"/>
  <c r="F162" i="1"/>
  <c r="F165" i="1"/>
  <c r="D164" i="1"/>
  <c r="D163" i="1" s="1"/>
  <c r="F163" i="1" s="1"/>
  <c r="D161" i="1"/>
  <c r="D160" i="1" s="1"/>
  <c r="F160" i="1" s="1"/>
  <c r="C164" i="1"/>
  <c r="C163" i="1" s="1"/>
  <c r="C161" i="1"/>
  <c r="C160" i="1" s="1"/>
  <c r="F142" i="1"/>
  <c r="F143" i="1"/>
  <c r="F144" i="1"/>
  <c r="F145" i="1"/>
  <c r="F147" i="1"/>
  <c r="F148" i="1"/>
  <c r="F150" i="1"/>
  <c r="F153" i="1"/>
  <c r="F154" i="1"/>
  <c r="F157" i="1"/>
  <c r="D156" i="1"/>
  <c r="D155" i="1" s="1"/>
  <c r="F155" i="1" s="1"/>
  <c r="D152" i="1"/>
  <c r="D151" i="1" s="1"/>
  <c r="F151" i="1" s="1"/>
  <c r="C156" i="1"/>
  <c r="C155" i="1" s="1"/>
  <c r="C152" i="1"/>
  <c r="C151" i="1" s="1"/>
  <c r="D141" i="1"/>
  <c r="D146" i="1"/>
  <c r="F146" i="1" s="1"/>
  <c r="D149" i="1"/>
  <c r="F149" i="1" s="1"/>
  <c r="C149" i="1"/>
  <c r="C146" i="1"/>
  <c r="C141" i="1"/>
  <c r="D105" i="1"/>
  <c r="D104" i="1" s="1"/>
  <c r="C105" i="1"/>
  <c r="C104" i="1" s="1"/>
  <c r="D136" i="1"/>
  <c r="C136" i="1"/>
  <c r="C135" i="1" s="1"/>
  <c r="D125" i="1"/>
  <c r="D132" i="1"/>
  <c r="F132" i="1" s="1"/>
  <c r="C132" i="1"/>
  <c r="C125" i="1"/>
  <c r="D122" i="1"/>
  <c r="F122" i="1" s="1"/>
  <c r="C122" i="1"/>
  <c r="D119" i="1"/>
  <c r="C119" i="1"/>
  <c r="C118" i="1" s="1"/>
  <c r="D115" i="1"/>
  <c r="D114" i="1" s="1"/>
  <c r="F114" i="1" s="1"/>
  <c r="C115" i="1"/>
  <c r="D112" i="1"/>
  <c r="C112" i="1"/>
  <c r="D110" i="1"/>
  <c r="C110" i="1"/>
  <c r="F106" i="1"/>
  <c r="F107" i="1"/>
  <c r="F108" i="1"/>
  <c r="F109" i="1"/>
  <c r="F111" i="1"/>
  <c r="F113" i="1"/>
  <c r="F116" i="1"/>
  <c r="F117" i="1"/>
  <c r="F120" i="1"/>
  <c r="F123" i="1"/>
  <c r="F126" i="1"/>
  <c r="F127" i="1"/>
  <c r="F128" i="1"/>
  <c r="F129" i="1"/>
  <c r="F130" i="1"/>
  <c r="F131" i="1"/>
  <c r="F133" i="1"/>
  <c r="F134" i="1"/>
  <c r="F137" i="1"/>
  <c r="D10" i="1"/>
  <c r="D9" i="1" s="1"/>
  <c r="D16" i="1" s="1"/>
  <c r="C10" i="1"/>
  <c r="C9" i="1" s="1"/>
  <c r="C6" i="1"/>
  <c r="C5" i="1" s="1"/>
  <c r="D48" i="1"/>
  <c r="D47" i="1" s="1"/>
  <c r="F47" i="1" s="1"/>
  <c r="C48" i="1"/>
  <c r="C47" i="1" s="1"/>
  <c r="D44" i="1"/>
  <c r="F44" i="1" s="1"/>
  <c r="C44" i="1"/>
  <c r="D42" i="1"/>
  <c r="F42" i="1" s="1"/>
  <c r="C42" i="1"/>
  <c r="D40" i="1"/>
  <c r="F40" i="1" s="1"/>
  <c r="C40" i="1"/>
  <c r="D37" i="1"/>
  <c r="F37" i="1" s="1"/>
  <c r="C37" i="1"/>
  <c r="C36" i="1" s="1"/>
  <c r="D34" i="1"/>
  <c r="D31" i="1"/>
  <c r="F31" i="1" s="1"/>
  <c r="C31" i="1"/>
  <c r="D28" i="1"/>
  <c r="D24" i="1"/>
  <c r="F24" i="1" s="1"/>
  <c r="C28" i="1"/>
  <c r="C24" i="1"/>
  <c r="D21" i="1"/>
  <c r="F21" i="1" s="1"/>
  <c r="C21" i="1"/>
  <c r="D20" i="1"/>
  <c r="D19" i="1" s="1"/>
  <c r="C19" i="1"/>
  <c r="F22" i="1"/>
  <c r="F25" i="1"/>
  <c r="F26" i="1"/>
  <c r="F27" i="1"/>
  <c r="F29" i="1"/>
  <c r="F32" i="1"/>
  <c r="F33" i="1"/>
  <c r="F35" i="1"/>
  <c r="F38" i="1"/>
  <c r="F41" i="1"/>
  <c r="F43" i="1"/>
  <c r="F45" i="1"/>
  <c r="F46" i="1"/>
  <c r="F49" i="1"/>
  <c r="C35" i="1"/>
  <c r="C34" i="1" s="1"/>
  <c r="F12" i="1"/>
  <c r="F13" i="1"/>
  <c r="F14" i="1"/>
  <c r="F15" i="1"/>
  <c r="F11" i="1"/>
  <c r="F98" i="1" l="1"/>
  <c r="D84" i="1"/>
  <c r="F84" i="1" s="1"/>
  <c r="F85" i="1"/>
  <c r="D52" i="1"/>
  <c r="F52" i="1" s="1"/>
  <c r="F53" i="1"/>
  <c r="C84" i="1"/>
  <c r="C52" i="1"/>
  <c r="C467" i="1"/>
  <c r="D531" i="1"/>
  <c r="F531" i="1" s="1"/>
  <c r="C405" i="1"/>
  <c r="F403" i="1"/>
  <c r="F396" i="1"/>
  <c r="F534" i="1"/>
  <c r="D524" i="1"/>
  <c r="C531" i="1"/>
  <c r="C524" i="1"/>
  <c r="C536" i="1" s="1"/>
  <c r="F437" i="1"/>
  <c r="C505" i="1"/>
  <c r="D505" i="1"/>
  <c r="F505" i="1" s="1"/>
  <c r="D494" i="1"/>
  <c r="C494" i="1"/>
  <c r="F430" i="1"/>
  <c r="C413" i="1"/>
  <c r="F411" i="1"/>
  <c r="C447" i="1"/>
  <c r="C442" i="1"/>
  <c r="C258" i="1"/>
  <c r="C275" i="1" s="1"/>
  <c r="D463" i="1"/>
  <c r="F463" i="1" s="1"/>
  <c r="D487" i="1"/>
  <c r="F487" i="1" s="1"/>
  <c r="C477" i="1"/>
  <c r="D477" i="1"/>
  <c r="F477" i="1" s="1"/>
  <c r="C487" i="1"/>
  <c r="C424" i="1"/>
  <c r="C440" i="1" s="1"/>
  <c r="D435" i="1"/>
  <c r="F435" i="1" s="1"/>
  <c r="F436" i="1"/>
  <c r="D413" i="1"/>
  <c r="C463" i="1"/>
  <c r="D447" i="1"/>
  <c r="D442" i="1"/>
  <c r="D424" i="1"/>
  <c r="F424" i="1" s="1"/>
  <c r="D420" i="1"/>
  <c r="D405" i="1"/>
  <c r="F405" i="1" s="1"/>
  <c r="D467" i="1"/>
  <c r="F270" i="1"/>
  <c r="C18" i="1"/>
  <c r="C166" i="1"/>
  <c r="D382" i="1"/>
  <c r="C382" i="1"/>
  <c r="D266" i="1"/>
  <c r="F266" i="1" s="1"/>
  <c r="D280" i="1"/>
  <c r="F280" i="1" s="1"/>
  <c r="F355" i="1"/>
  <c r="F365" i="1"/>
  <c r="F277" i="1"/>
  <c r="F48" i="1"/>
  <c r="D361" i="1"/>
  <c r="F273" i="1"/>
  <c r="F290" i="1"/>
  <c r="D367" i="1"/>
  <c r="F368" i="1"/>
  <c r="C367" i="1"/>
  <c r="C361" i="1"/>
  <c r="D357" i="1"/>
  <c r="D348" i="1"/>
  <c r="C348" i="1"/>
  <c r="F362" i="1"/>
  <c r="F353" i="1"/>
  <c r="D329" i="1"/>
  <c r="F329" i="1" s="1"/>
  <c r="F325" i="1"/>
  <c r="D313" i="1"/>
  <c r="F313" i="1" s="1"/>
  <c r="C313" i="1"/>
  <c r="F314" i="1"/>
  <c r="D297" i="1"/>
  <c r="F297" i="1" s="1"/>
  <c r="C329" i="1"/>
  <c r="C294" i="1"/>
  <c r="D285" i="1"/>
  <c r="F285" i="1" s="1"/>
  <c r="F281" i="1"/>
  <c r="F278" i="1"/>
  <c r="C292" i="1"/>
  <c r="D263" i="1"/>
  <c r="F263" i="1" s="1"/>
  <c r="D258" i="1"/>
  <c r="F170" i="1"/>
  <c r="F161" i="1"/>
  <c r="D248" i="1"/>
  <c r="F248" i="1" s="1"/>
  <c r="D36" i="1"/>
  <c r="F36" i="1" s="1"/>
  <c r="F115" i="1"/>
  <c r="F176" i="1"/>
  <c r="F254" i="1"/>
  <c r="D235" i="1"/>
  <c r="D223" i="1"/>
  <c r="F224" i="1"/>
  <c r="D210" i="1"/>
  <c r="F211" i="1"/>
  <c r="D180" i="1"/>
  <c r="C223" i="1"/>
  <c r="C210" i="1"/>
  <c r="C180" i="1"/>
  <c r="D168" i="1"/>
  <c r="C168" i="1"/>
  <c r="C178" i="1" s="1"/>
  <c r="D166" i="1"/>
  <c r="F166" i="1" s="1"/>
  <c r="F164" i="1"/>
  <c r="F156" i="1"/>
  <c r="F152" i="1"/>
  <c r="D140" i="1"/>
  <c r="F140" i="1" s="1"/>
  <c r="F141" i="1"/>
  <c r="C140" i="1"/>
  <c r="C158" i="1" s="1"/>
  <c r="D121" i="1"/>
  <c r="F121" i="1" s="1"/>
  <c r="D103" i="1"/>
  <c r="F105" i="1"/>
  <c r="D124" i="1"/>
  <c r="F124" i="1" s="1"/>
  <c r="F125" i="1"/>
  <c r="C114" i="1"/>
  <c r="F104" i="1"/>
  <c r="D135" i="1"/>
  <c r="F135" i="1" s="1"/>
  <c r="F136" i="1"/>
  <c r="C124" i="1"/>
  <c r="C121" i="1"/>
  <c r="D118" i="1"/>
  <c r="F118" i="1" s="1"/>
  <c r="F119" i="1"/>
  <c r="F112" i="1"/>
  <c r="C103" i="1"/>
  <c r="F110" i="1"/>
  <c r="D30" i="1"/>
  <c r="F30" i="1" s="1"/>
  <c r="D39" i="1"/>
  <c r="F39" i="1" s="1"/>
  <c r="C39" i="1"/>
  <c r="F34" i="1"/>
  <c r="C30" i="1"/>
  <c r="C23" i="1"/>
  <c r="D23" i="1"/>
  <c r="F23" i="1" s="1"/>
  <c r="F28" i="1"/>
  <c r="D18" i="1"/>
  <c r="F18" i="1" s="1"/>
  <c r="F19" i="1"/>
  <c r="F20" i="1"/>
  <c r="C16" i="1"/>
  <c r="F10" i="1"/>
  <c r="F9" i="1" s="1"/>
  <c r="F16" i="1" s="1"/>
  <c r="D101" i="1" l="1"/>
  <c r="F101" i="1" s="1"/>
  <c r="C101" i="1"/>
  <c r="D536" i="1"/>
  <c r="F536" i="1" s="1"/>
  <c r="F524" i="1"/>
  <c r="C418" i="1"/>
  <c r="F494" i="1"/>
  <c r="D522" i="1"/>
  <c r="F522" i="1" s="1"/>
  <c r="C522" i="1"/>
  <c r="C256" i="1"/>
  <c r="C492" i="1"/>
  <c r="D492" i="1"/>
  <c r="D418" i="1"/>
  <c r="F418" i="1" s="1"/>
  <c r="F413" i="1"/>
  <c r="F467" i="1"/>
  <c r="D440" i="1"/>
  <c r="F420" i="1"/>
  <c r="F442" i="1"/>
  <c r="F447" i="1"/>
  <c r="D475" i="1"/>
  <c r="F475" i="1" s="1"/>
  <c r="C475" i="1"/>
  <c r="D292" i="1"/>
  <c r="F382" i="1"/>
  <c r="F361" i="1"/>
  <c r="F292" i="1"/>
  <c r="F367" i="1"/>
  <c r="D275" i="1"/>
  <c r="F275" i="1" s="1"/>
  <c r="F357" i="1"/>
  <c r="C380" i="1"/>
  <c r="D380" i="1"/>
  <c r="F348" i="1"/>
  <c r="D294" i="1"/>
  <c r="F294" i="1" s="1"/>
  <c r="F346" i="1" s="1"/>
  <c r="C346" i="1"/>
  <c r="F258" i="1"/>
  <c r="F235" i="1"/>
  <c r="F180" i="1"/>
  <c r="D256" i="1"/>
  <c r="D158" i="1"/>
  <c r="F158" i="1" s="1"/>
  <c r="F210" i="1"/>
  <c r="D178" i="1"/>
  <c r="F168" i="1"/>
  <c r="F223" i="1"/>
  <c r="D138" i="1"/>
  <c r="F138" i="1" s="1"/>
  <c r="C138" i="1"/>
  <c r="F103" i="1"/>
  <c r="C50" i="1"/>
  <c r="D50" i="1"/>
  <c r="F492" i="1" l="1"/>
  <c r="F380" i="1"/>
  <c r="D346" i="1"/>
  <c r="F256" i="1"/>
  <c r="F50" i="1"/>
</calcChain>
</file>

<file path=xl/sharedStrings.xml><?xml version="1.0" encoding="utf-8"?>
<sst xmlns="http://schemas.openxmlformats.org/spreadsheetml/2006/main" count="1557" uniqueCount="815">
  <si>
    <t>Порядковые № разделов и мероприятий, предусмотренных муниципальной программой</t>
  </si>
  <si>
    <t>Наименование</t>
  </si>
  <si>
    <t xml:space="preserve">Объем финансирования 
2023 год 
 (тыс. руб.) </t>
  </si>
  <si>
    <t xml:space="preserve">Выполнено 
 (тыс. руб.) </t>
  </si>
  <si>
    <t>Степень и результаты выполнения  мероприятия в соответствии с перечнем стандартных процедур</t>
  </si>
  <si>
    <t xml:space="preserve">Профинансировано 
 (тыс. руб.) </t>
  </si>
  <si>
    <t>1</t>
  </si>
  <si>
    <t>2</t>
  </si>
  <si>
    <t>3</t>
  </si>
  <si>
    <t>4</t>
  </si>
  <si>
    <t>5</t>
  </si>
  <si>
    <t>6</t>
  </si>
  <si>
    <t>Подпрограмма 3</t>
  </si>
  <si>
    <t>Строительство (реконструкция) объектов образования</t>
  </si>
  <si>
    <t>Основное мероприятие 1.</t>
  </si>
  <si>
    <t>Организация строительства (реконструкции) объектов дошкольного образования</t>
  </si>
  <si>
    <t>Мероприятие 1.1.</t>
  </si>
  <si>
    <t>Проектирование и строительство дошкольных образовательных организаций</t>
  </si>
  <si>
    <t>Основное мероприятие 2.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</si>
  <si>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</si>
  <si>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</si>
  <si>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</si>
  <si>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</si>
  <si>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</si>
  <si>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</si>
  <si>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</si>
  <si>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Подпрограмма 5</t>
  </si>
  <si>
    <t>Строительство (реконструкция) объектов физической культуры и спорта</t>
  </si>
  <si>
    <t>Основное мероприятие 51.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</si>
  <si>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</si>
  <si>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51.52.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</si>
  <si>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</si>
  <si>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</si>
  <si>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</si>
  <si>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</si>
  <si>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Итого по муниципальной программе</t>
  </si>
  <si>
    <t xml:space="preserve">Оперативный отчет о выполнении муниципальных программ городского округа Реутов
за январь - июнь 2023 года 
 </t>
  </si>
  <si>
    <t>Строительство объектов социальной инфраструктуры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</si>
  <si>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</si>
  <si>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</si>
  <si>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 xml:space="preserve">финансирование не предусмотрено
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</si>
  <si>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</si>
  <si>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Мероприятие 2.1.</t>
  </si>
  <si>
    <t>Проведение профилактических медицинских осмотров и диспансеризации населения</t>
  </si>
  <si>
    <t>Мероприятие 2.2.</t>
  </si>
  <si>
    <t>Информирование застрахованных лиц о видах, качестве и об условиях предоставления им медицинской помощи медицинскими организациями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</si>
  <si>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</si>
  <si>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</si>
  <si>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</si>
  <si>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</si>
  <si>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Мероприятие 2.3.</t>
  </si>
  <si>
    <t>Обеспечение мер поддержки молодым специалистам</t>
  </si>
  <si>
    <t>Мероприятие 2.4.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</si>
  <si>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</si>
  <si>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</si>
  <si>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</si>
  <si>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Здравоохранение</t>
  </si>
  <si>
    <t>Выпонено на 42%</t>
  </si>
  <si>
    <t>Выполнено на 0%</t>
  </si>
  <si>
    <t>Выполнено на 22,5%</t>
  </si>
  <si>
    <t>Подпрограмма 2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</si>
  <si>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</si>
  <si>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</si>
  <si>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</si>
  <si>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Основное мероприятие 3.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</si>
  <si>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</si>
  <si>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</si>
  <si>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</si>
  <si>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</si>
  <si>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</si>
  <si>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</si>
  <si>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Мероприятие 1.2.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</si>
  <si>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</si>
  <si>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Мероприятие 1.3.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</si>
  <si>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</si>
  <si>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</si>
  <si>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</si>
  <si>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</si>
  <si>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</si>
  <si>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>Основное мероприятие 4.</t>
  </si>
  <si>
    <t>Обеспечение функций культурно-досуговых учреждений</t>
  </si>
  <si>
    <t>Мероприятие 4.1.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</si>
  <si>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</si>
  <si>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</si>
  <si>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</si>
  <si>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Основное мероприятие 5.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</si>
  <si>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</si>
  <si>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Мероприятие 5.6.</t>
  </si>
  <si>
    <t>Выполнение работ по обеспечению пожарной безопасности в культурно-досуговых учреждениях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</si>
  <si>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</si>
  <si>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</si>
  <si>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</si>
  <si>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Подпрограмма 6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</si>
  <si>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</si>
  <si>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</si>
  <si>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</si>
  <si>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</si>
  <si>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</si>
  <si>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</si>
  <si>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</si>
  <si>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</si>
  <si>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</si>
  <si>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</si>
  <si>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</si>
  <si>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</si>
  <si>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</si>
  <si>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</si>
  <si>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</si>
  <si>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Культура и туризм</t>
  </si>
  <si>
    <t>Выполнено на 46,8%</t>
  </si>
  <si>
    <t>Выполнено на 45,9%</t>
  </si>
  <si>
    <t>Выполнено на 44,9%</t>
  </si>
  <si>
    <t>Выполнено на 46,9%</t>
  </si>
  <si>
    <t>Выполнено на 47,9%</t>
  </si>
  <si>
    <t>Выполнено на 44,2%</t>
  </si>
  <si>
    <t>Выполнено на 46,9 %</t>
  </si>
  <si>
    <t>Выполнено на 47,0%</t>
  </si>
  <si>
    <t>Выполнено на 53,2%</t>
  </si>
  <si>
    <t>Выполнено на 99,4%</t>
  </si>
  <si>
    <t>Выполнено на 38,9%</t>
  </si>
  <si>
    <t>Выполнено на 42,4%</t>
  </si>
  <si>
    <t>Выполнено на 33,6%</t>
  </si>
  <si>
    <t>Выполнено на 40,2%</t>
  </si>
  <si>
    <t>Выполнено на 84,3%</t>
  </si>
  <si>
    <t>Выполнено ние 84,3 %</t>
  </si>
  <si>
    <t>Выполнено на 52,2%</t>
  </si>
  <si>
    <t>Выполнено на 55,3%</t>
  </si>
  <si>
    <t>Выполнено на 31,2%</t>
  </si>
  <si>
    <t>Выполнено на 1,61%</t>
  </si>
  <si>
    <t>Выполнено на 48,8%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</si>
  <si>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</si>
  <si>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</si>
  <si>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</si>
  <si>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</si>
  <si>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</si>
  <si>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</si>
  <si>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</si>
  <si>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</si>
  <si>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</si>
  <si>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</si>
  <si>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</si>
  <si>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</si>
  <si>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</si>
  <si>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</si>
  <si>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</si>
  <si>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</si>
  <si>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</si>
  <si>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</si>
  <si>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</si>
  <si>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Мероприятие 20.3.</t>
  </si>
  <si>
    <t>Открытие клуба "Активное долголетие"</t>
  </si>
  <si>
    <t>Развитие системы отдыха и оздоровления детей</t>
  </si>
  <si>
    <t>Мероприятия по организации отдыха детей в каникулярное время</t>
  </si>
  <si>
    <t>Мероприятие 3.1.</t>
  </si>
  <si>
    <t>Мероприятие 3.3.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</si>
  <si>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</si>
  <si>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</si>
  <si>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</si>
  <si>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Мероприятие 3.2.</t>
  </si>
  <si>
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</si>
  <si>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</si>
  <si>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</si>
  <si>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</si>
  <si>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</si>
  <si>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Предоставление субсидии СО НКО в сфере социальной защиты населения</t>
  </si>
  <si>
    <t>Предоставление субсидий СО НКО в сфере культуры</t>
  </si>
  <si>
    <t>Мероприятие 1.4.</t>
  </si>
  <si>
    <t>Предоставление субсидии СО НКО, реализующим основные образовательные программы дошкольного образования в качестве основного вида деятельности</t>
  </si>
  <si>
    <t>Мероприятие 1.5.</t>
  </si>
  <si>
    <t>Предоставление субсидии СО НКО, оказывающим услугу присмотра и ухода за детьми</t>
  </si>
  <si>
    <t>Мероприятие 1.7.</t>
  </si>
  <si>
    <t>Предоставление субсидий СО НКО в сфере физической культуры и спорта</t>
  </si>
  <si>
    <t>Мероприятие 1.8.</t>
  </si>
  <si>
    <t>Предоставление субсидии СО НКО в сфере охраны здоровья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</si>
  <si>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</si>
  <si>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</si>
  <si>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</si>
  <si>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</si>
  <si>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</si>
  <si>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</si>
  <si>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</si>
  <si>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Социальная защита населения</t>
  </si>
  <si>
    <t>Выполнено на 20,8%</t>
  </si>
  <si>
    <t>Выполнено на 76,4%</t>
  </si>
  <si>
    <t>Выполнено на 6,83%</t>
  </si>
  <si>
    <t>Выполнено на 21%</t>
  </si>
  <si>
    <t>выполнено на 0%</t>
  </si>
  <si>
    <t>Выполнено на 42,9%</t>
  </si>
  <si>
    <t>Выполнено на 37,9%</t>
  </si>
  <si>
    <t>Выполнено на 25,0%</t>
  </si>
  <si>
    <t>Выполнено на 37,8%</t>
  </si>
  <si>
    <t>Выполнено на 32,1%</t>
  </si>
  <si>
    <t>Спорт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</si>
  <si>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</si>
  <si>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</si>
  <si>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</si>
  <si>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</si>
  <si>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</si>
  <si>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</si>
  <si>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</si>
  <si>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</si>
  <si>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</si>
  <si>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</si>
  <si>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</si>
  <si>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</si>
  <si>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</si>
  <si>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</si>
  <si>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Предоставление субсидий на иные цели из бюджета муниципального образования муниципальным учреждениям, оказывающим услуги по спортивной подготовке</t>
  </si>
  <si>
    <t>Обеспечение деятельности органов местного самоуправления</t>
  </si>
  <si>
    <t>Выполнено на 45,6%</t>
  </si>
  <si>
    <t>Выполнено на 42,5%</t>
  </si>
  <si>
    <t>Выполнено на 43,3%</t>
  </si>
  <si>
    <t>Выполонено на 54,3%</t>
  </si>
  <si>
    <t>Выполнено на 25,2%</t>
  </si>
  <si>
    <t>Выполнено на 51,9%</t>
  </si>
  <si>
    <t>Выполнено на 46%</t>
  </si>
  <si>
    <t>Выполнено на 62,1%</t>
  </si>
  <si>
    <t>Выполнено на 41,7%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</si>
  <si>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</si>
  <si>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</si>
  <si>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</si>
  <si>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</si>
  <si>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</si>
  <si>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</si>
  <si>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</si>
  <si>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Выполнено на 34,9%</t>
  </si>
  <si>
    <t>Выполнено на 38,3%</t>
  </si>
  <si>
    <t>Охрана окружающей среды</t>
  </si>
  <si>
    <t>Проведение обследований состояния окружающей среды</t>
  </si>
  <si>
    <t xml:space="preserve">Выполнено на 50%
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</si>
  <si>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</si>
  <si>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</si>
  <si>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</si>
  <si>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</si>
  <si>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</si>
  <si>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</si>
  <si>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 xml:space="preserve">Выполнено на 0%
</t>
  </si>
  <si>
    <t>Проведение выставок, семинаров</t>
  </si>
  <si>
    <t>Ликвидация накопленного вреда окружающей среде</t>
  </si>
  <si>
    <t xml:space="preserve">Выполнено на 51%
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</si>
  <si>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</si>
  <si>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</si>
  <si>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Экология и окружающая среда</t>
  </si>
  <si>
    <t>Выполнено на 46,2%</t>
  </si>
  <si>
    <t xml:space="preserve">Выполнено на 33,1%
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</si>
  <si>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</si>
  <si>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</si>
  <si>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</si>
  <si>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</si>
  <si>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</si>
  <si>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</si>
  <si>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</si>
  <si>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</si>
  <si>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</si>
  <si>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</si>
  <si>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</si>
  <si>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</si>
  <si>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</si>
  <si>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</si>
  <si>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</si>
  <si>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</si>
  <si>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</si>
  <si>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</si>
  <si>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Мероприятие 4.3.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</si>
  <si>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</si>
  <si>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</si>
  <si>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</si>
  <si>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</si>
  <si>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</si>
  <si>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</si>
  <si>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5.2.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</si>
  <si>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</si>
  <si>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5.3.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</si>
  <si>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</si>
  <si>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</si>
  <si>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</si>
  <si>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</si>
  <si>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</si>
  <si>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7.</t>
  </si>
  <si>
    <t>Развитие похоронного дела</t>
  </si>
  <si>
    <t>Мероприятие 7.2.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</si>
  <si>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</si>
  <si>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7.3.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</si>
  <si>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</si>
  <si>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</si>
  <si>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</si>
  <si>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</si>
  <si>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</si>
  <si>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Содержание и эксплуатация Системы-112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</si>
  <si>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</si>
  <si>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</si>
  <si>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</si>
  <si>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</si>
  <si>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</si>
  <si>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</si>
  <si>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</si>
  <si>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</si>
  <si>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</si>
  <si>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</si>
  <si>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</si>
  <si>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</si>
  <si>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</si>
  <si>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</si>
  <si>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</si>
  <si>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</si>
  <si>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</si>
  <si>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</si>
  <si>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</si>
  <si>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</si>
  <si>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</si>
  <si>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</si>
  <si>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</si>
  <si>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</si>
  <si>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</si>
  <si>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</si>
  <si>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</si>
  <si>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</si>
  <si>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</si>
  <si>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</si>
  <si>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1.6.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</si>
  <si>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</si>
  <si>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</si>
  <si>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</si>
  <si>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Мероприятие 1.10.</t>
  </si>
  <si>
    <t>Поддержание общественных объединений добровольной пожарной охраны</t>
  </si>
  <si>
    <t>Мероприятие 1.12.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</si>
  <si>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</si>
  <si>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</si>
  <si>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</si>
  <si>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</si>
  <si>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</si>
  <si>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</si>
  <si>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</si>
  <si>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</si>
  <si>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</si>
  <si>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>Безопасность и обеспечение безопасности жизнедеятельности населения</t>
  </si>
  <si>
    <t>Выполнение на 18,4%</t>
  </si>
  <si>
    <t>Выполнение на 23,8%</t>
  </si>
  <si>
    <t>Выполнение на 22,6%</t>
  </si>
  <si>
    <t>Выполнение на 23,89%</t>
  </si>
  <si>
    <t>Выпонение на 0%</t>
  </si>
  <si>
    <t>Выполнение на 14,4%</t>
  </si>
  <si>
    <t>Выполнение на 28,7%</t>
  </si>
  <si>
    <t>Выполнение на 39,7%</t>
  </si>
  <si>
    <t>Выполнение на 15,4%</t>
  </si>
  <si>
    <t>Выполнение на 0%</t>
  </si>
  <si>
    <t>Выполнение на 63,2%</t>
  </si>
  <si>
    <t>Выполнение на 12%</t>
  </si>
  <si>
    <t>Выполнение на 100%</t>
  </si>
  <si>
    <t>Выполнение на 47,1%</t>
  </si>
  <si>
    <t>Выполнение на 26,7%</t>
  </si>
  <si>
    <t>Выполнение на 37,9%</t>
  </si>
  <si>
    <t>Выполнение на 41%</t>
  </si>
  <si>
    <t>Выполнение на 11,9%</t>
  </si>
  <si>
    <t>Выполнение на 99,9%</t>
  </si>
  <si>
    <t>Выполнение на 40,1%</t>
  </si>
  <si>
    <t>Выполнение на 41,7%</t>
  </si>
  <si>
    <t>Выполнение на 37,8%</t>
  </si>
  <si>
    <t>Выполнение на 46,4%</t>
  </si>
  <si>
    <t>Выполнение на 21,83%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</si>
  <si>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</si>
  <si>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</si>
  <si>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проживающих в городском округе и нуждающихся в жилых помещениях малоимущих граждан жилыми помещениями</t>
  </si>
  <si>
    <t>Создание системы недопущения возникновения проблемных объектов в сфере жилищного строительства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</si>
  <si>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</si>
  <si>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</si>
  <si>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</si>
  <si>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</si>
  <si>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</si>
  <si>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</si>
  <si>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</si>
  <si>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</si>
  <si>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</si>
  <si>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Предоставление жилых помещений отдельным категориям граждан, установленным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</si>
  <si>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</si>
  <si>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</si>
  <si>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Реализация мероприятий по улучшению жилищных условий многодетных семей</t>
  </si>
  <si>
    <t>Жилище</t>
  </si>
  <si>
    <t>Выполнено на 100%</t>
  </si>
  <si>
    <t>Выполнено на 58,4%</t>
  </si>
  <si>
    <t>Вполнено на 68,6%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</si>
  <si>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</si>
  <si>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</si>
  <si>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</si>
  <si>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</si>
  <si>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</si>
  <si>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</si>
  <si>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</si>
  <si>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</si>
  <si>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</si>
  <si>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</si>
  <si>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</si>
  <si>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</si>
  <si>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</si>
  <si>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</si>
  <si>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</si>
  <si>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Развитие инженерной инфраструктуры, энергоэффективности и отрасли обращения с отходами</t>
  </si>
  <si>
    <t>Выполнение на 16,4%</t>
  </si>
  <si>
    <t>Выполнение на 0,4%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</si>
  <si>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</si>
  <si>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</si>
  <si>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Создание и развитие индустриальных (промышленных) парков, промышленных площадок на территориях муниципальных образований Московской области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</si>
  <si>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</si>
  <si>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</si>
  <si>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</si>
  <si>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</si>
  <si>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</si>
  <si>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</si>
  <si>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</si>
  <si>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</si>
  <si>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</si>
  <si>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</si>
  <si>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</si>
  <si>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</si>
  <si>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</si>
  <si>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</si>
  <si>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</si>
  <si>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</si>
  <si>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</si>
  <si>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</si>
  <si>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</si>
  <si>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</si>
  <si>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</si>
  <si>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</si>
  <si>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Организация работ по поддержке и развитию промышленного потенциала на территории городских округов Московской области</t>
  </si>
  <si>
    <t>Создание новых рабочих мест за счет проводимых мероприятий, направленных на расширение имеющихся производств</t>
  </si>
  <si>
    <t>Основное мероприятие 8.</t>
  </si>
  <si>
    <t xml:space="preserve">Стимулирование инвестиционной деятельности </t>
  </si>
  <si>
    <t>Мероприятие 8.1.</t>
  </si>
  <si>
    <t>Поддержка и стимулирование  инвестиционной деятельности на территории городских округов Московской области</t>
  </si>
  <si>
    <t>Развитие конкуренции</t>
  </si>
  <si>
    <t>Основное мероприятие 50.</t>
  </si>
  <si>
    <t>Оценка уровня эффективности, результативности, обеспечение гласности и прозрачности контрактной системы в сфере закупок</t>
  </si>
  <si>
    <t>Мероприятие 50.1.</t>
  </si>
  <si>
    <t>Проведение оценки общего уровня организации закупок</t>
  </si>
  <si>
    <t>Мероприятие 50.2.</t>
  </si>
  <si>
    <t>Проведение оценки качества закупочной деятельности</t>
  </si>
  <si>
    <t>Мероприятие 50.3.</t>
  </si>
  <si>
    <t>Проведение оценки доступности конкурентных процедур</t>
  </si>
  <si>
    <t>Мероприятие 50.4.</t>
  </si>
  <si>
    <t>Проведение оценки экономической эффективности закупок по результатам их осуществления</t>
  </si>
  <si>
    <t>Мероприятие 50.5.</t>
  </si>
  <si>
    <t>Проведение оценки объема закупок у единственного поставщика (подрядчика, исполнителя)</t>
  </si>
  <si>
    <t>Мероприятие 50.6.</t>
  </si>
  <si>
    <t>Проведение оценки уровня поддержки субъектов малого предпринимательства, социально ориентированных некоммерческих организаций при осуществлении закупок</t>
  </si>
  <si>
    <t>Основное мероприятие 52.</t>
  </si>
  <si>
    <t>Развитие конкуренции в муниципальном образовании Московской области</t>
  </si>
  <si>
    <t>Мероприятие 52.1.</t>
  </si>
  <si>
    <t>Мониторинг хода исполнения ключевых показателей развития конкуренции на товарных рынках муниципального образования Московской области</t>
  </si>
  <si>
    <t>Мероприятие 52.2.</t>
  </si>
  <si>
    <t>Организация и проведение опросов о состоянии и развитии конкуренции на товарных рынках муниципального образования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</si>
  <si>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</si>
  <si>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</si>
  <si>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</si>
  <si>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</si>
  <si>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на профессиональный доход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</si>
  <si>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</si>
  <si>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</si>
  <si>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в рамках реализации мероприятий, содействующих развитию торговой деятельности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</si>
  <si>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</si>
  <si>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Развитие дистанционной торговли  рынка на территории муниципального образования Московской области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</si>
  <si>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и утилизация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</si>
  <si>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</si>
  <si>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Предоставление сельскохозяйственным товаропроизводителям и организациям потребительской кооперации (субъектам малого или среднего предпринимательства) мест для размещения нестационарных торговых объектов без проведения аукционов на льготных условиях или на безвозмездной основе</t>
  </si>
  <si>
    <t>Предоставление субъектам малого или среднего предпринимательства мест для размещения нестационарных торговых объектов без проведения торгов на льготных условиях при организации мобильной торговли</t>
  </si>
  <si>
    <t>Развитие сферы общественного питания на территории муниципального образования Московской области</t>
  </si>
  <si>
    <t>Мероприятие 51.1.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</si>
  <si>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</si>
  <si>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</si>
  <si>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</si>
  <si>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Развитие объектов дорожного и придорожного сервиса (автосервис, шиномонтаж, автомойка, автокомплекс, автотехцентр)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</si>
  <si>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</si>
  <si>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</si>
  <si>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Мероприятие 53.1.</t>
  </si>
  <si>
    <t>Рассмотрение обращений и жалоб, консультация граждан по вопросам защиты прав потребителей</t>
  </si>
  <si>
    <t>Мероприятие 53.2.</t>
  </si>
  <si>
    <t>Обращения в суды по вопросу защиты прав потребителей</t>
  </si>
  <si>
    <t>Предпринимательство</t>
  </si>
  <si>
    <t>Выполнение на7,4%</t>
  </si>
  <si>
    <t>Выполнение на 17,2%</t>
  </si>
  <si>
    <t>Выполнение на 7%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</si>
  <si>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</si>
  <si>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</si>
  <si>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</si>
  <si>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</si>
  <si>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</si>
  <si>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</si>
  <si>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</si>
  <si>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</si>
  <si>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</si>
  <si>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</si>
  <si>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</si>
  <si>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</si>
  <si>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</si>
  <si>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Разработка проекта бюджета и исполнение бюджета городского округа</t>
  </si>
  <si>
    <t>Проведение работы с главными администраторами по представлению прогноза поступления доходов и исполнению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</si>
  <si>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</si>
  <si>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Снижение уровня задолженности по налоговым платежам</t>
  </si>
  <si>
    <t>Разработка мероприятий, направленных на увеличение доходов и снижение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</si>
  <si>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</si>
  <si>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</si>
  <si>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</si>
  <si>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</si>
  <si>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</si>
  <si>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</si>
  <si>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Мероприятие 1.16.</t>
  </si>
  <si>
    <t>Обеспечение деятельности муниципальных центров управления регионом</t>
  </si>
  <si>
    <t>Мероприятие 1.17.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</si>
  <si>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</si>
  <si>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</si>
  <si>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</si>
  <si>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</si>
  <si>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</si>
  <si>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Управление имуществом и мунииципальными финансами</t>
  </si>
  <si>
    <t>Выполнение на 46%</t>
  </si>
  <si>
    <t>Выполнение на 45,5</t>
  </si>
  <si>
    <t>Выполнение на 46,2%</t>
  </si>
  <si>
    <t>Выполнение на 46,5%</t>
  </si>
  <si>
    <t>Выполнение на 33,7%</t>
  </si>
  <si>
    <t>Выполнение на 47,2%</t>
  </si>
  <si>
    <t>Выполнение на 35,4%</t>
  </si>
  <si>
    <t>Выполнение на 46,3%</t>
  </si>
  <si>
    <t>Выполнение на 45,4%</t>
  </si>
  <si>
    <t>Выполнение на 47,9%</t>
  </si>
  <si>
    <t>Выполнение на 42,2%</t>
  </si>
  <si>
    <t>Выполнение на 44,6%</t>
  </si>
  <si>
    <t>Выполнение на 53%</t>
  </si>
  <si>
    <t>Выполнение на 29%</t>
  </si>
  <si>
    <t>Выполнение на 49,5%</t>
  </si>
  <si>
    <t>Выполнение на 17%</t>
  </si>
  <si>
    <t>Выполнение на 36,35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</si>
  <si>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</si>
  <si>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</si>
  <si>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</si>
  <si>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</si>
  <si>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</si>
  <si>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</si>
  <si>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</si>
  <si>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</si>
  <si>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</si>
  <si>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</si>
  <si>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</si>
  <si>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</si>
  <si>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</si>
  <si>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</si>
  <si>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</si>
  <si>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</si>
  <si>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Проведение мероприятий по укреплению единства российской нации и этнокультурному развитию народов России</t>
  </si>
  <si>
    <t>Проведение мероприятий по сохранению и поддержке русского языка как государственного языка Российской Федерации</t>
  </si>
  <si>
    <t>Проведение мероприятий по социально-культурной адаптации и интеграции иностранных граждан</t>
  </si>
  <si>
    <t>Проведение мероприятий по развитию государственно-общественного партнерства в сфере государственной национальной политики</t>
  </si>
  <si>
    <t>Проведение мероприятий по профилактике экстремизма на национальной и религиозной почве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</si>
  <si>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</si>
  <si>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</si>
  <si>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</si>
  <si>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</si>
  <si>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</si>
  <si>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</si>
  <si>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</si>
  <si>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</si>
  <si>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</si>
  <si>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</si>
  <si>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Организация и проведение мероприятий (акций) для добровольцев (волонтеров)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</si>
  <si>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</si>
  <si>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</si>
  <si>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</si>
  <si>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</si>
  <si>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</si>
  <si>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Выполнение на 37,1%</t>
  </si>
  <si>
    <t>Выполнение на 37,6%</t>
  </si>
  <si>
    <t>Выполнение на 5,1</t>
  </si>
  <si>
    <t>Выполнение на 46,1%</t>
  </si>
  <si>
    <t>Выполение на 31,3</t>
  </si>
  <si>
    <t>Выполнение на 23,3%</t>
  </si>
  <si>
    <t>Выполнение на 38,7%</t>
  </si>
  <si>
    <t>Выполнение на 2%</t>
  </si>
  <si>
    <t>Выполнение на 28,3%</t>
  </si>
  <si>
    <t>Выполнение на 39,6%</t>
  </si>
  <si>
    <t>Выполнение на 34%</t>
  </si>
  <si>
    <t>Выполнение на 35,9%</t>
  </si>
  <si>
    <t>Пассажирский транспорт общего пользования</t>
  </si>
  <si>
    <t>Обеспечение безопасности населения на объектах транспортной инфраструктуры</t>
  </si>
  <si>
    <t>Обеспечение транспортной безопасности населения Московской области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</si>
  <si>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</si>
  <si>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</si>
  <si>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</si>
  <si>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</si>
  <si>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</si>
  <si>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Капитальный ремонт и ремонт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</si>
  <si>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</si>
  <si>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</si>
  <si>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</si>
  <si>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4.8.1.</t>
  </si>
  <si>
    <t>Закупка товаров, работ и услуг для обеспечения государственных (муниципальных) нужд</t>
  </si>
  <si>
    <t>Мероприятие 4.8.2.</t>
  </si>
  <si>
    <t>Предоставление субсидий бюджетным, автономным учреждениям и иным некоммерческим организациям</t>
  </si>
  <si>
    <t>Мероприятие 4.8.3.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</si>
  <si>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(лизинг))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</si>
  <si>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</si>
  <si>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</si>
  <si>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</si>
  <si>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Мероприятие 1.2.1.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</si>
  <si>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</si>
  <si>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Мероприятие 1.2.2.</t>
  </si>
  <si>
    <t>Субсидии бюджетным учреждениям на иные цели</t>
  </si>
  <si>
    <t>Развитие и функционирование дорожно-транспортного комплекса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</si>
  <si>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</si>
  <si>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</si>
  <si>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</si>
  <si>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</si>
  <si>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</si>
  <si>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</si>
  <si>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</si>
  <si>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</si>
  <si>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</si>
  <si>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</si>
  <si>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</si>
  <si>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</si>
  <si>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</si>
  <si>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</si>
  <si>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</si>
  <si>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</si>
  <si>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</si>
  <si>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</si>
  <si>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</si>
  <si>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</si>
  <si>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</si>
  <si>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</si>
  <si>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</si>
  <si>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</si>
  <si>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</si>
  <si>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</si>
  <si>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</si>
  <si>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</si>
  <si>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Укрепление материально-технической базы и проведение капитального (текущего) ремонта муниципального архива</t>
  </si>
  <si>
    <t>Расходы на обеспечение деятельности муниципальных архивов</t>
  </si>
  <si>
    <t>Проведение оцифрования архивных документов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</si>
  <si>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</si>
  <si>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</si>
  <si>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Проведение капитального (текущего) ремонта и технического переоснащения помещений, выделенных муниципальным архивам</t>
  </si>
  <si>
    <t xml:space="preserve">Цифровое мунииципальное образование </t>
  </si>
  <si>
    <t>Выполнение на 59,5%</t>
  </si>
  <si>
    <t>Выполнение на 41,3%</t>
  </si>
  <si>
    <t>Выполнение на 80%</t>
  </si>
  <si>
    <t>Выполнение на 43,2%</t>
  </si>
  <si>
    <t>Выполнение на 20,3%</t>
  </si>
  <si>
    <t>Выполнение на 66,7%</t>
  </si>
  <si>
    <t>Выполнение на 47,3%</t>
  </si>
  <si>
    <t>Выполнение на 48,2%</t>
  </si>
  <si>
    <t>Выполнение на 48,9%</t>
  </si>
  <si>
    <t>Выполнение на 39,5%</t>
  </si>
  <si>
    <t>Выполнение на 52,6%</t>
  </si>
  <si>
    <t>Выполнение на 9,4%</t>
  </si>
  <si>
    <t>Выполнение на 11,3%</t>
  </si>
  <si>
    <t xml:space="preserve">Выполнение </t>
  </si>
  <si>
    <t>Выполнение на 10,2%</t>
  </si>
  <si>
    <t>Выполнение на 31,8%</t>
  </si>
  <si>
    <t>Выполнение на 42,6%</t>
  </si>
  <si>
    <t>Выполнение на 44,0%</t>
  </si>
  <si>
    <t xml:space="preserve">Выполнение 44,1% </t>
  </si>
  <si>
    <t>Выполнение на 25,5%</t>
  </si>
  <si>
    <t>Выполнение на 33,2%</t>
  </si>
  <si>
    <t>Выполнение на 32,9%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</si>
  <si>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</si>
  <si>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</si>
  <si>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</si>
  <si>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городского округа</t>
  </si>
  <si>
    <t>Обеспечение утверждения администрацией городского округа карты планируемого размещения объектов местного значения</t>
  </si>
  <si>
    <t>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городского округа</t>
  </si>
  <si>
    <t>Обеспечение утверждения администрацией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</si>
  <si>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</si>
  <si>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</si>
  <si>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</si>
  <si>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</si>
  <si>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</si>
  <si>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</si>
  <si>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</si>
  <si>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городского округа</t>
  </si>
  <si>
    <t>Архитектура и градостроительство</t>
  </si>
  <si>
    <t>Выполнение на 7,7%</t>
  </si>
  <si>
    <t>Выполнение на 40,4%</t>
  </si>
  <si>
    <t>Выполнение на 15,8%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</si>
  <si>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</si>
  <si>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</si>
  <si>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Обустройство и установка детских, игровых площадок на территории муниципальных образований</t>
  </si>
  <si>
    <t>Устройство систем наружного освещения в рамках реализации проекта "Светлый город"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</si>
  <si>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</si>
  <si>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</si>
  <si>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</si>
  <si>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</si>
  <si>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</si>
  <si>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</si>
  <si>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</si>
  <si>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Устройство систем наружного освещения в рамках реализации проекта «Светлый город» за счет средств местного бюджета</t>
  </si>
  <si>
    <t>Основное мероприятие F2.</t>
  </si>
  <si>
    <t>Формирование комфортной городской среды</t>
  </si>
  <si>
    <t>Мероприятие F2.1.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</si>
  <si>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</si>
  <si>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</si>
  <si>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</si>
  <si>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</si>
  <si>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</si>
  <si>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Ямочный ремонт асфальтового покрытия дворовых территорий</t>
  </si>
  <si>
    <t>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</si>
  <si>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</si>
  <si>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</si>
  <si>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</si>
  <si>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</si>
  <si>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Содержание в чистоте территории городского округа (общественные пространства)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</si>
  <si>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</si>
  <si>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</si>
  <si>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</si>
  <si>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</si>
  <si>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</si>
  <si>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</si>
  <si>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</si>
  <si>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</si>
  <si>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Ремонт дворовых территорий</t>
  </si>
  <si>
    <t>Формирование современной комфортной городской среды</t>
  </si>
  <si>
    <t>Выполнение на 11,4%</t>
  </si>
  <si>
    <t>Выплнение на 0,4%</t>
  </si>
  <si>
    <t>Выполнение на 1,5%</t>
  </si>
  <si>
    <t>Выполнение на100%</t>
  </si>
  <si>
    <t>Выполнение на 29,7%</t>
  </si>
  <si>
    <t>Выполнение на 88,8%</t>
  </si>
  <si>
    <t>Выполнение на 26,0%</t>
  </si>
  <si>
    <t>Выполнение на 31,1%</t>
  </si>
  <si>
    <t>Выполнение на 39,2%</t>
  </si>
  <si>
    <t>Выполнение на 17,8%</t>
  </si>
  <si>
    <t>Выполнение на 16,1%</t>
  </si>
  <si>
    <t>Выполнение на 9,8%</t>
  </si>
  <si>
    <t>Выполнение на 50,2%</t>
  </si>
  <si>
    <t>Выполнение на 39,1%</t>
  </si>
  <si>
    <t>Выполнение на 19,2%</t>
  </si>
  <si>
    <t>Выполнение на 12,1%</t>
  </si>
  <si>
    <t>Выполнение на 90,2%</t>
  </si>
  <si>
    <t>Выполнение на 70,7%</t>
  </si>
  <si>
    <t>Образование</t>
  </si>
  <si>
    <t>Общее образование</t>
  </si>
  <si>
    <t>Финансовое обеспечение деятельности образовательных организаций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</si>
  <si>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</si>
  <si>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</si>
  <si>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</si>
  <si>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</si>
  <si>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</si>
  <si>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</si>
  <si>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</si>
  <si>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</si>
  <si>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Мероприятие 1.14.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</si>
  <si>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</si>
  <si>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</si>
  <si>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Оснащение и лицензирование медицинских кабинетов образовательных организаций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</si>
  <si>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</si>
  <si>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</si>
  <si>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</si>
  <si>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</si>
  <si>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</si>
  <si>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</si>
  <si>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</si>
  <si>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</si>
  <si>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</si>
  <si>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</si>
  <si>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</si>
  <si>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</si>
  <si>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</si>
  <si>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</si>
  <si>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Проведение капитального ремонта объектов дошкольного образования, закупка оборудования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</si>
  <si>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</si>
  <si>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Обеспечение условий доступности для инвалидов объектов и предоставляемых услуг в сфере образования</t>
  </si>
  <si>
    <t>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</si>
  <si>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</si>
  <si>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</si>
  <si>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</si>
  <si>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</si>
  <si>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</si>
  <si>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</si>
  <si>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</si>
  <si>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</si>
  <si>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</si>
  <si>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</si>
  <si>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</si>
  <si>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</si>
  <si>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</si>
  <si>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</si>
  <si>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</si>
  <si>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</si>
  <si>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</si>
  <si>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</si>
  <si>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</si>
  <si>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</si>
  <si>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</si>
  <si>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</si>
  <si>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</si>
  <si>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</si>
  <si>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Выполнение на 45,6%</t>
  </si>
  <si>
    <t>Выполнение на 46,6%</t>
  </si>
  <si>
    <t>Выполнение на 58,2%</t>
  </si>
  <si>
    <t>Выполнение на 45%</t>
  </si>
  <si>
    <t>Выполнение на 48,3%</t>
  </si>
  <si>
    <t>Выполнение на ,4%</t>
  </si>
  <si>
    <t>Выполнение на 38,4%</t>
  </si>
  <si>
    <t>Выполнение на 38,2%</t>
  </si>
  <si>
    <t>Выполнение на 42,3%</t>
  </si>
  <si>
    <t>Выполнение на 16%</t>
  </si>
  <si>
    <t>Выполнение на 47,0%</t>
  </si>
  <si>
    <t>Выполнение на 44,5%</t>
  </si>
  <si>
    <t>Выполнение на 64,7%</t>
  </si>
  <si>
    <t>Выполнение на 24,4%</t>
  </si>
  <si>
    <t>Выполнение на 57,6%</t>
  </si>
  <si>
    <t>Выполнение на 45,1%</t>
  </si>
  <si>
    <t>Выполнение на 33,9%</t>
  </si>
  <si>
    <t>Выполнение на 33,43%</t>
  </si>
  <si>
    <t>Выполнение на 27,7%</t>
  </si>
  <si>
    <t>Выполнение на 41,4%</t>
  </si>
  <si>
    <t>Выполнение на 23,7%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</si>
</sst>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b/>
      <sz val="10"/>
      <color indexed="8"/>
      <name val="Arial"/>
      <charset val="204"/>
    </font>
    <font>
      <b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top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2" xfId="0" applyNumberFormat="1" applyFont="1" applyFill="1" applyBorder="1" applyAlignment="1" applyProtection="1">
      <alignment horizontal="right" vertical="top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top" wrapText="1"/>
      <protection locked="0"/>
    </xf>
    <xf numFmtId="4" fontId="4" fillId="0" borderId="2" xfId="0" applyNumberFormat="1" applyFont="1" applyFill="1" applyBorder="1" applyAlignment="1" applyProtection="1">
      <alignment horizontal="right" vertical="top" wrapText="1"/>
      <protection locked="0"/>
    </xf>
    <xf numFmtId="4" fontId="6" fillId="3" borderId="2" xfId="0" applyNumberFormat="1" applyFont="1" applyFill="1" applyBorder="1" applyAlignment="1" applyProtection="1">
      <alignment horizontal="right" vertical="top" wrapText="1"/>
      <protection locked="0"/>
    </xf>
    <xf numFmtId="0" fontId="3" fillId="0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5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5\share$\Econom_upravleniya\Otdel_Ekonomicheskogo_Razvitia\paraninamv\&#1087;&#1088;&#1086;&#1075;&#1088;&#1072;&#1084;&#1084;&#1099;\2023%20&#1075;&#1086;&#1076;\&#1087;.2%20&#1082;&#1091;&#1083;&#1100;&#1090;&#1091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сточник финансирования 1"/>
      <sheetName val="Источник финансирования 2"/>
      <sheetName val="Источник финансирования 3"/>
    </sheetNames>
    <sheetDataSet>
      <sheetData sheetId="0">
        <row r="6">
          <cell r="E6">
            <v>5115.2299999999996</v>
          </cell>
        </row>
        <row r="21">
          <cell r="D21">
            <v>739.4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6"/>
  <sheetViews>
    <sheetView tabSelected="1" workbookViewId="0">
      <selection activeCell="K2" sqref="K2"/>
    </sheetView>
  </sheetViews>
  <sheetFormatPr defaultRowHeight="15" x14ac:dyDescent="0.25"/>
  <cols>
    <col min="1" max="1" width="25.140625" customWidth="1"/>
    <col min="2" max="2" width="31.5703125" customWidth="1"/>
    <col min="3" max="6" width="22.140625" customWidth="1"/>
  </cols>
  <sheetData>
    <row r="1" spans="1:6" s="1" customFormat="1" ht="24.75" customHeight="1" x14ac:dyDescent="0.25">
      <c r="A1" s="17" t="s">
        <v>36</v>
      </c>
      <c r="B1" s="18"/>
      <c r="C1" s="18"/>
      <c r="D1" s="18"/>
      <c r="E1" s="18"/>
      <c r="F1" s="18"/>
    </row>
    <row r="2" spans="1:6" s="1" customFormat="1" ht="56.2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1" customFormat="1" x14ac:dyDescent="0.25">
      <c r="A3" s="2" t="s">
        <v>6</v>
      </c>
      <c r="B3" s="2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spans="1:6" s="1" customFormat="1" x14ac:dyDescent="0.25">
      <c r="A4" s="19" t="s">
        <v>56</v>
      </c>
      <c r="B4" s="20"/>
      <c r="C4" s="20"/>
      <c r="D4" s="20"/>
      <c r="E4" s="20"/>
      <c r="F4" s="21"/>
    </row>
    <row r="5" spans="1:6" s="1" customFormat="1" ht="45" x14ac:dyDescent="0.25">
      <c r="A5" s="11" t="s">
        <v>38</v>
      </c>
      <c r="B5" s="11" t="s">
        <v>39</v>
      </c>
      <c r="C5" s="12">
        <f>C6</f>
        <v>0</v>
      </c>
      <c r="D5" s="12">
        <v>0</v>
      </c>
      <c r="E5" s="12" t="s">
        <v>40</v>
      </c>
      <c r="F5" s="12">
        <v>0</v>
      </c>
    </row>
    <row r="6" spans="1:6" s="1" customFormat="1" ht="78.75" x14ac:dyDescent="0.25">
      <c r="A6" s="7" t="s">
        <v>18</v>
      </c>
      <c r="B6" s="7" t="s">
        <v>41</v>
      </c>
      <c r="C6" s="8">
        <f>C7+C8</f>
        <v>0</v>
      </c>
      <c r="D6" s="8">
        <v>0</v>
      </c>
      <c r="E6" s="8" t="s">
        <v>40</v>
      </c>
      <c r="F6" s="8">
        <v>0</v>
      </c>
    </row>
    <row r="7" spans="1:6" s="1" customFormat="1" ht="45" x14ac:dyDescent="0.25">
      <c r="A7" s="9" t="s">
        <v>42</v>
      </c>
      <c r="B7" s="7" t="s">
        <v>43</v>
      </c>
      <c r="C7" s="8">
        <v>0</v>
      </c>
      <c r="D7" s="8">
        <v>0</v>
      </c>
      <c r="E7" s="8" t="s">
        <v>40</v>
      </c>
      <c r="F7" s="8">
        <v>0</v>
      </c>
    </row>
    <row r="8" spans="1:6" s="1" customFormat="1" ht="45" x14ac:dyDescent="0.25">
      <c r="A8" s="9" t="s">
        <v>44</v>
      </c>
      <c r="B8" s="7" t="s">
        <v>45</v>
      </c>
      <c r="C8" s="8">
        <v>0</v>
      </c>
      <c r="D8" s="8">
        <v>0</v>
      </c>
      <c r="E8" s="8" t="s">
        <v>40</v>
      </c>
      <c r="F8" s="8">
        <v>0</v>
      </c>
    </row>
    <row r="9" spans="1:6" s="1" customFormat="1" ht="22.5" x14ac:dyDescent="0.25">
      <c r="A9" s="11" t="s">
        <v>26</v>
      </c>
      <c r="B9" s="11" t="s">
        <v>46</v>
      </c>
      <c r="C9" s="12">
        <f>C10</f>
        <v>1000</v>
      </c>
      <c r="D9" s="12">
        <f>D10</f>
        <v>225</v>
      </c>
      <c r="E9" s="12" t="s">
        <v>57</v>
      </c>
      <c r="F9" s="12">
        <f>F10</f>
        <v>225</v>
      </c>
    </row>
    <row r="10" spans="1:6" s="1" customFormat="1" ht="22.5" x14ac:dyDescent="0.25">
      <c r="A10" s="7" t="s">
        <v>18</v>
      </c>
      <c r="B10" s="7" t="s">
        <v>47</v>
      </c>
      <c r="C10" s="8">
        <f>C11+C12+C13+C14+C15</f>
        <v>1000</v>
      </c>
      <c r="D10" s="8">
        <f>D11+D12+D13+D14+D15</f>
        <v>225</v>
      </c>
      <c r="E10" s="8" t="s">
        <v>57</v>
      </c>
      <c r="F10" s="8">
        <f>F11+F12+F13+F14+F15</f>
        <v>225</v>
      </c>
    </row>
    <row r="11" spans="1:6" s="1" customFormat="1" ht="45" x14ac:dyDescent="0.25">
      <c r="A11" s="9" t="s">
        <v>42</v>
      </c>
      <c r="B11" s="7" t="s">
        <v>48</v>
      </c>
      <c r="C11" s="8">
        <v>460</v>
      </c>
      <c r="D11" s="8">
        <v>0</v>
      </c>
      <c r="E11" s="8" t="s">
        <v>58</v>
      </c>
      <c r="F11" s="8">
        <f>D11</f>
        <v>0</v>
      </c>
    </row>
    <row r="12" spans="1:6" s="1" customFormat="1" ht="56.25" x14ac:dyDescent="0.25">
      <c r="A12" s="9" t="s">
        <v>44</v>
      </c>
      <c r="B12" s="7" t="s">
        <v>49</v>
      </c>
      <c r="C12" s="8">
        <v>0</v>
      </c>
      <c r="D12" s="8">
        <v>0</v>
      </c>
      <c r="E12" s="8" t="s">
        <v>40</v>
      </c>
      <c r="F12" s="8">
        <f t="shared" ref="F12:F15" si="0">D12</f>
        <v>0</v>
      </c>
    </row>
    <row r="13" spans="1:6" s="1" customFormat="1" ht="45" x14ac:dyDescent="0.25">
      <c r="A13" s="9" t="s">
        <v>50</v>
      </c>
      <c r="B13" s="7" t="s">
        <v>51</v>
      </c>
      <c r="C13" s="8">
        <v>0</v>
      </c>
      <c r="D13" s="8">
        <v>0</v>
      </c>
      <c r="E13" s="8" t="s">
        <v>40</v>
      </c>
      <c r="F13" s="8">
        <f t="shared" si="0"/>
        <v>0</v>
      </c>
    </row>
    <row r="14" spans="1:6" s="1" customFormat="1" ht="33.75" x14ac:dyDescent="0.25">
      <c r="A14" s="9" t="s">
        <v>52</v>
      </c>
      <c r="B14" s="7" t="s">
        <v>53</v>
      </c>
      <c r="C14" s="8">
        <v>540</v>
      </c>
      <c r="D14" s="8">
        <v>225</v>
      </c>
      <c r="E14" s="8" t="s">
        <v>57</v>
      </c>
      <c r="F14" s="8">
        <f t="shared" si="0"/>
        <v>225</v>
      </c>
    </row>
    <row r="15" spans="1:6" s="1" customFormat="1" ht="45" x14ac:dyDescent="0.25">
      <c r="A15" s="9" t="s">
        <v>54</v>
      </c>
      <c r="B15" s="7" t="s">
        <v>55</v>
      </c>
      <c r="C15" s="8">
        <v>0</v>
      </c>
      <c r="D15" s="8">
        <v>0</v>
      </c>
      <c r="E15" s="8" t="s">
        <v>40</v>
      </c>
      <c r="F15" s="8">
        <f t="shared" si="0"/>
        <v>0</v>
      </c>
    </row>
    <row r="16" spans="1:6" s="1" customFormat="1" x14ac:dyDescent="0.25">
      <c r="A16" s="15" t="s">
        <v>35</v>
      </c>
      <c r="B16" s="16"/>
      <c r="C16" s="10">
        <f>C9+C5</f>
        <v>1000</v>
      </c>
      <c r="D16" s="10">
        <f>D9+D5</f>
        <v>225</v>
      </c>
      <c r="E16" s="10" t="s">
        <v>59</v>
      </c>
      <c r="F16" s="10">
        <f>F9+F5</f>
        <v>225</v>
      </c>
    </row>
    <row r="17" spans="1:6" s="1" customFormat="1" x14ac:dyDescent="0.25">
      <c r="A17" s="19" t="s">
        <v>108</v>
      </c>
      <c r="B17" s="20"/>
      <c r="C17" s="20"/>
      <c r="D17" s="20"/>
      <c r="E17" s="20"/>
      <c r="F17" s="21"/>
    </row>
    <row r="18" spans="1:6" s="1" customFormat="1" x14ac:dyDescent="0.25">
      <c r="A18" s="11" t="s">
        <v>60</v>
      </c>
      <c r="B18" s="11" t="s">
        <v>61</v>
      </c>
      <c r="C18" s="12">
        <f>C19+C21</f>
        <v>11257.62</v>
      </c>
      <c r="D18" s="12">
        <f>D19+D21</f>
        <v>5165.6299999999992</v>
      </c>
      <c r="E18" s="12" t="s">
        <v>110</v>
      </c>
      <c r="F18" s="12">
        <f>D18</f>
        <v>5165.6299999999992</v>
      </c>
    </row>
    <row r="19" spans="1:6" s="1" customFormat="1" ht="22.5" x14ac:dyDescent="0.25">
      <c r="A19" s="7" t="s">
        <v>14</v>
      </c>
      <c r="B19" s="7" t="s">
        <v>62</v>
      </c>
      <c r="C19" s="8">
        <f>C20</f>
        <v>11143.52</v>
      </c>
      <c r="D19" s="8">
        <f>D20</f>
        <v>5115.2299999999996</v>
      </c>
      <c r="E19" s="8" t="s">
        <v>110</v>
      </c>
      <c r="F19" s="8">
        <f t="shared" ref="F19:F50" si="1">D19</f>
        <v>5115.2299999999996</v>
      </c>
    </row>
    <row r="20" spans="1:6" s="1" customFormat="1" ht="33.75" x14ac:dyDescent="0.25">
      <c r="A20" s="9" t="s">
        <v>16</v>
      </c>
      <c r="B20" s="7" t="s">
        <v>63</v>
      </c>
      <c r="C20" s="8">
        <v>11143.52</v>
      </c>
      <c r="D20" s="8">
        <f>[1]Лист1!$E$6</f>
        <v>5115.2299999999996</v>
      </c>
      <c r="E20" s="8" t="s">
        <v>110</v>
      </c>
      <c r="F20" s="8">
        <f t="shared" si="1"/>
        <v>5115.2299999999996</v>
      </c>
    </row>
    <row r="21" spans="1:6" s="1" customFormat="1" ht="67.5" x14ac:dyDescent="0.25">
      <c r="A21" s="7" t="s">
        <v>64</v>
      </c>
      <c r="B21" s="7" t="s">
        <v>65</v>
      </c>
      <c r="C21" s="8">
        <f>C22</f>
        <v>114.1</v>
      </c>
      <c r="D21" s="8">
        <f>D22</f>
        <v>50.4</v>
      </c>
      <c r="E21" s="8" t="s">
        <v>114</v>
      </c>
      <c r="F21" s="8">
        <f t="shared" si="1"/>
        <v>50.4</v>
      </c>
    </row>
    <row r="22" spans="1:6" s="1" customFormat="1" ht="33.75" x14ac:dyDescent="0.25">
      <c r="A22" s="9" t="s">
        <v>66</v>
      </c>
      <c r="B22" s="7" t="s">
        <v>67</v>
      </c>
      <c r="C22" s="8">
        <v>114.1</v>
      </c>
      <c r="D22" s="8">
        <v>50.4</v>
      </c>
      <c r="E22" s="8" t="s">
        <v>114</v>
      </c>
      <c r="F22" s="8">
        <f t="shared" si="1"/>
        <v>50.4</v>
      </c>
    </row>
    <row r="23" spans="1:6" s="1" customFormat="1" x14ac:dyDescent="0.25">
      <c r="A23" s="11" t="s">
        <v>12</v>
      </c>
      <c r="B23" s="11" t="s">
        <v>68</v>
      </c>
      <c r="C23" s="12">
        <f>C24+C28</f>
        <v>34167.409999999996</v>
      </c>
      <c r="D23" s="12">
        <f>D24+D28</f>
        <v>16031.49</v>
      </c>
      <c r="E23" s="12" t="s">
        <v>115</v>
      </c>
      <c r="F23" s="12">
        <f t="shared" si="1"/>
        <v>16031.49</v>
      </c>
    </row>
    <row r="24" spans="1:6" s="1" customFormat="1" ht="45" x14ac:dyDescent="0.25">
      <c r="A24" s="7" t="s">
        <v>14</v>
      </c>
      <c r="B24" s="7" t="s">
        <v>69</v>
      </c>
      <c r="C24" s="8">
        <f>C25+C26+C27</f>
        <v>33731.409999999996</v>
      </c>
      <c r="D24" s="8">
        <f>D25+D26+D27</f>
        <v>15861.49</v>
      </c>
      <c r="E24" s="8" t="s">
        <v>116</v>
      </c>
      <c r="F24" s="8">
        <f t="shared" si="1"/>
        <v>15861.49</v>
      </c>
    </row>
    <row r="25" spans="1:6" s="1" customFormat="1" ht="33.75" x14ac:dyDescent="0.25">
      <c r="A25" s="9" t="s">
        <v>16</v>
      </c>
      <c r="B25" s="7" t="s">
        <v>70</v>
      </c>
      <c r="C25" s="8">
        <v>32873.599999999999</v>
      </c>
      <c r="D25" s="8">
        <v>15100.6</v>
      </c>
      <c r="E25" s="8" t="s">
        <v>110</v>
      </c>
      <c r="F25" s="8">
        <f t="shared" si="1"/>
        <v>15100.6</v>
      </c>
    </row>
    <row r="26" spans="1:6" s="1" customFormat="1" ht="56.25" x14ac:dyDescent="0.25">
      <c r="A26" s="9" t="s">
        <v>71</v>
      </c>
      <c r="B26" s="7" t="s">
        <v>72</v>
      </c>
      <c r="C26" s="8">
        <v>200.21</v>
      </c>
      <c r="D26" s="8">
        <v>106.59</v>
      </c>
      <c r="E26" s="8" t="s">
        <v>117</v>
      </c>
      <c r="F26" s="8">
        <f t="shared" si="1"/>
        <v>106.59</v>
      </c>
    </row>
    <row r="27" spans="1:6" s="1" customFormat="1" ht="56.25" x14ac:dyDescent="0.25">
      <c r="A27" s="9" t="s">
        <v>73</v>
      </c>
      <c r="B27" s="7" t="s">
        <v>74</v>
      </c>
      <c r="C27" s="8">
        <v>657.6</v>
      </c>
      <c r="D27" s="8">
        <v>654.29999999999995</v>
      </c>
      <c r="E27" s="8" t="s">
        <v>118</v>
      </c>
      <c r="F27" s="8">
        <f t="shared" si="1"/>
        <v>654.29999999999995</v>
      </c>
    </row>
    <row r="28" spans="1:6" s="1" customFormat="1" ht="67.5" x14ac:dyDescent="0.25">
      <c r="A28" s="7" t="s">
        <v>18</v>
      </c>
      <c r="B28" s="7" t="s">
        <v>75</v>
      </c>
      <c r="C28" s="8">
        <f>C29</f>
        <v>436</v>
      </c>
      <c r="D28" s="8">
        <f>D29</f>
        <v>170</v>
      </c>
      <c r="E28" s="8" t="s">
        <v>119</v>
      </c>
      <c r="F28" s="8">
        <f t="shared" si="1"/>
        <v>170</v>
      </c>
    </row>
    <row r="29" spans="1:6" s="1" customFormat="1" ht="33.75" x14ac:dyDescent="0.25">
      <c r="A29" s="9" t="s">
        <v>50</v>
      </c>
      <c r="B29" s="7" t="s">
        <v>76</v>
      </c>
      <c r="C29" s="8">
        <v>436</v>
      </c>
      <c r="D29" s="8">
        <v>170</v>
      </c>
      <c r="E29" s="8" t="s">
        <v>119</v>
      </c>
      <c r="F29" s="8">
        <f t="shared" si="1"/>
        <v>170</v>
      </c>
    </row>
    <row r="30" spans="1:6" s="1" customFormat="1" ht="45" x14ac:dyDescent="0.25">
      <c r="A30" s="11" t="s">
        <v>77</v>
      </c>
      <c r="B30" s="11" t="s">
        <v>78</v>
      </c>
      <c r="C30" s="12">
        <f>C31+C34</f>
        <v>118065.4</v>
      </c>
      <c r="D30" s="12">
        <f>D31+D34</f>
        <v>50099.13</v>
      </c>
      <c r="E30" s="12" t="s">
        <v>120</v>
      </c>
      <c r="F30" s="12">
        <f t="shared" si="1"/>
        <v>50099.13</v>
      </c>
    </row>
    <row r="31" spans="1:6" s="1" customFormat="1" ht="22.5" x14ac:dyDescent="0.25">
      <c r="A31" s="7" t="s">
        <v>79</v>
      </c>
      <c r="B31" s="7" t="s">
        <v>80</v>
      </c>
      <c r="C31" s="8">
        <f>C32+C33</f>
        <v>117326</v>
      </c>
      <c r="D31" s="8">
        <f>D32+D33</f>
        <v>49801.88</v>
      </c>
      <c r="E31" s="8" t="s">
        <v>120</v>
      </c>
      <c r="F31" s="8">
        <f t="shared" si="1"/>
        <v>49801.88</v>
      </c>
    </row>
    <row r="32" spans="1:6" s="1" customFormat="1" ht="45" x14ac:dyDescent="0.25">
      <c r="A32" s="9" t="s">
        <v>81</v>
      </c>
      <c r="B32" s="7" t="s">
        <v>82</v>
      </c>
      <c r="C32" s="8">
        <v>73242.789999999994</v>
      </c>
      <c r="D32" s="8">
        <v>34949.78</v>
      </c>
      <c r="E32" s="8"/>
      <c r="F32" s="8">
        <f t="shared" si="1"/>
        <v>34949.78</v>
      </c>
    </row>
    <row r="33" spans="1:6" s="1" customFormat="1" x14ac:dyDescent="0.25">
      <c r="A33" s="9" t="s">
        <v>83</v>
      </c>
      <c r="B33" s="7" t="s">
        <v>84</v>
      </c>
      <c r="C33" s="8">
        <v>44083.21</v>
      </c>
      <c r="D33" s="8">
        <v>14852.1</v>
      </c>
      <c r="E33" s="8" t="s">
        <v>121</v>
      </c>
      <c r="F33" s="8">
        <f t="shared" si="1"/>
        <v>14852.1</v>
      </c>
    </row>
    <row r="34" spans="1:6" s="1" customFormat="1" ht="78.75" x14ac:dyDescent="0.25">
      <c r="A34" s="7" t="s">
        <v>85</v>
      </c>
      <c r="B34" s="7" t="s">
        <v>86</v>
      </c>
      <c r="C34" s="8">
        <f>C35</f>
        <v>739.4</v>
      </c>
      <c r="D34" s="8">
        <f>D35</f>
        <v>297.25</v>
      </c>
      <c r="E34" s="8" t="s">
        <v>122</v>
      </c>
      <c r="F34" s="8">
        <f t="shared" si="1"/>
        <v>297.25</v>
      </c>
    </row>
    <row r="35" spans="1:6" s="1" customFormat="1" ht="33.75" x14ac:dyDescent="0.25">
      <c r="A35" s="9" t="s">
        <v>87</v>
      </c>
      <c r="B35" s="7" t="s">
        <v>88</v>
      </c>
      <c r="C35" s="8">
        <f>[1]Лист1!$D$21</f>
        <v>739.4</v>
      </c>
      <c r="D35" s="8">
        <v>297.25</v>
      </c>
      <c r="E35" s="8" t="s">
        <v>122</v>
      </c>
      <c r="F35" s="8">
        <f t="shared" si="1"/>
        <v>297.25</v>
      </c>
    </row>
    <row r="36" spans="1:6" s="1" customFormat="1" ht="33.75" x14ac:dyDescent="0.25">
      <c r="A36" s="11" t="s">
        <v>26</v>
      </c>
      <c r="B36" s="11" t="s">
        <v>89</v>
      </c>
      <c r="C36" s="12">
        <f>C37</f>
        <v>300</v>
      </c>
      <c r="D36" s="12">
        <f>D37</f>
        <v>253</v>
      </c>
      <c r="E36" s="12" t="s">
        <v>123</v>
      </c>
      <c r="F36" s="12">
        <f t="shared" si="1"/>
        <v>253</v>
      </c>
    </row>
    <row r="37" spans="1:6" s="1" customFormat="1" x14ac:dyDescent="0.25">
      <c r="A37" s="7" t="s">
        <v>14</v>
      </c>
      <c r="B37" s="7" t="s">
        <v>90</v>
      </c>
      <c r="C37" s="8">
        <f>C38</f>
        <v>300</v>
      </c>
      <c r="D37" s="8">
        <f>D38</f>
        <v>253</v>
      </c>
      <c r="E37" s="8" t="s">
        <v>124</v>
      </c>
      <c r="F37" s="8">
        <f t="shared" si="1"/>
        <v>253</v>
      </c>
    </row>
    <row r="38" spans="1:6" s="1" customFormat="1" ht="22.5" x14ac:dyDescent="0.25">
      <c r="A38" s="9" t="s">
        <v>16</v>
      </c>
      <c r="B38" s="7" t="s">
        <v>91</v>
      </c>
      <c r="C38" s="8">
        <v>300</v>
      </c>
      <c r="D38" s="8">
        <v>253</v>
      </c>
      <c r="E38" s="8" t="s">
        <v>123</v>
      </c>
      <c r="F38" s="8">
        <f t="shared" si="1"/>
        <v>253</v>
      </c>
    </row>
    <row r="39" spans="1:6" s="1" customFormat="1" ht="22.5" x14ac:dyDescent="0.25">
      <c r="A39" s="11" t="s">
        <v>92</v>
      </c>
      <c r="B39" s="11" t="s">
        <v>93</v>
      </c>
      <c r="C39" s="12">
        <f>C40+C42+C44</f>
        <v>91822.87</v>
      </c>
      <c r="D39" s="12">
        <f>D40+D42+D44</f>
        <v>47966.26</v>
      </c>
      <c r="E39" s="12" t="s">
        <v>125</v>
      </c>
      <c r="F39" s="12">
        <f t="shared" si="1"/>
        <v>47966.26</v>
      </c>
    </row>
    <row r="40" spans="1:6" s="1" customFormat="1" ht="33.75" x14ac:dyDescent="0.25">
      <c r="A40" s="7" t="s">
        <v>14</v>
      </c>
      <c r="B40" s="7" t="s">
        <v>94</v>
      </c>
      <c r="C40" s="8">
        <f>C41</f>
        <v>86228.15</v>
      </c>
      <c r="D40" s="8">
        <f>D41</f>
        <v>47751.48</v>
      </c>
      <c r="E40" s="8" t="s">
        <v>126</v>
      </c>
      <c r="F40" s="8">
        <f t="shared" si="1"/>
        <v>47751.48</v>
      </c>
    </row>
    <row r="41" spans="1:6" s="1" customFormat="1" ht="45" x14ac:dyDescent="0.25">
      <c r="A41" s="9" t="s">
        <v>16</v>
      </c>
      <c r="B41" s="7" t="s">
        <v>95</v>
      </c>
      <c r="C41" s="8">
        <v>86228.15</v>
      </c>
      <c r="D41" s="8">
        <v>47751.48</v>
      </c>
      <c r="E41" s="8" t="s">
        <v>126</v>
      </c>
      <c r="F41" s="8">
        <f t="shared" si="1"/>
        <v>47751.48</v>
      </c>
    </row>
    <row r="42" spans="1:6" s="1" customFormat="1" ht="22.5" x14ac:dyDescent="0.25">
      <c r="A42" s="7" t="s">
        <v>79</v>
      </c>
      <c r="B42" s="7" t="s">
        <v>96</v>
      </c>
      <c r="C42" s="8">
        <f>C43</f>
        <v>419.16</v>
      </c>
      <c r="D42" s="8">
        <f>D43</f>
        <v>130.99</v>
      </c>
      <c r="E42" s="8" t="s">
        <v>127</v>
      </c>
      <c r="F42" s="8">
        <f t="shared" si="1"/>
        <v>130.99</v>
      </c>
    </row>
    <row r="43" spans="1:6" s="1" customFormat="1" ht="45" x14ac:dyDescent="0.25">
      <c r="A43" s="9" t="s">
        <v>81</v>
      </c>
      <c r="B43" s="7" t="s">
        <v>97</v>
      </c>
      <c r="C43" s="8">
        <v>419.16</v>
      </c>
      <c r="D43" s="8">
        <v>130.99</v>
      </c>
      <c r="E43" s="8" t="s">
        <v>127</v>
      </c>
      <c r="F43" s="8">
        <f t="shared" si="1"/>
        <v>130.99</v>
      </c>
    </row>
    <row r="44" spans="1:6" s="1" customFormat="1" x14ac:dyDescent="0.25">
      <c r="A44" s="7" t="s">
        <v>98</v>
      </c>
      <c r="B44" s="7" t="s">
        <v>99</v>
      </c>
      <c r="C44" s="8">
        <f>C45+C46</f>
        <v>5175.5600000000004</v>
      </c>
      <c r="D44" s="8">
        <f>D45+D46</f>
        <v>83.79</v>
      </c>
      <c r="E44" s="8" t="s">
        <v>128</v>
      </c>
      <c r="F44" s="8">
        <f t="shared" si="1"/>
        <v>83.79</v>
      </c>
    </row>
    <row r="45" spans="1:6" s="1" customFormat="1" ht="67.5" x14ac:dyDescent="0.25">
      <c r="A45" s="9" t="s">
        <v>100</v>
      </c>
      <c r="B45" s="7" t="s">
        <v>101</v>
      </c>
      <c r="C45" s="8">
        <v>5175.5600000000004</v>
      </c>
      <c r="D45" s="8">
        <v>83.79</v>
      </c>
      <c r="E45" s="8" t="s">
        <v>128</v>
      </c>
      <c r="F45" s="8">
        <f t="shared" si="1"/>
        <v>83.79</v>
      </c>
    </row>
    <row r="46" spans="1:6" s="1" customFormat="1" ht="45" x14ac:dyDescent="0.25">
      <c r="A46" s="9" t="s">
        <v>102</v>
      </c>
      <c r="B46" s="7" t="s">
        <v>103</v>
      </c>
      <c r="C46" s="8">
        <v>0</v>
      </c>
      <c r="D46" s="8">
        <v>0</v>
      </c>
      <c r="E46" s="8" t="s">
        <v>40</v>
      </c>
      <c r="F46" s="8">
        <f t="shared" si="1"/>
        <v>0</v>
      </c>
    </row>
    <row r="47" spans="1:6" s="1" customFormat="1" x14ac:dyDescent="0.25">
      <c r="A47" s="11" t="s">
        <v>104</v>
      </c>
      <c r="B47" s="11" t="s">
        <v>105</v>
      </c>
      <c r="C47" s="12">
        <f>C48</f>
        <v>7511.18</v>
      </c>
      <c r="D47" s="12">
        <f>D48</f>
        <v>3672.32</v>
      </c>
      <c r="E47" s="12" t="s">
        <v>129</v>
      </c>
      <c r="F47" s="12">
        <f t="shared" si="1"/>
        <v>3672.32</v>
      </c>
    </row>
    <row r="48" spans="1:6" s="1" customFormat="1" ht="33.75" x14ac:dyDescent="0.25">
      <c r="A48" s="7" t="s">
        <v>14</v>
      </c>
      <c r="B48" s="7" t="s">
        <v>106</v>
      </c>
      <c r="C48" s="8">
        <f>C49</f>
        <v>7511.18</v>
      </c>
      <c r="D48" s="8">
        <f>D49</f>
        <v>3672.32</v>
      </c>
      <c r="E48" s="8" t="s">
        <v>129</v>
      </c>
      <c r="F48" s="8">
        <f t="shared" si="1"/>
        <v>3672.32</v>
      </c>
    </row>
    <row r="49" spans="1:6" s="1" customFormat="1" ht="33.75" x14ac:dyDescent="0.25">
      <c r="A49" s="9" t="s">
        <v>16</v>
      </c>
      <c r="B49" s="7" t="s">
        <v>107</v>
      </c>
      <c r="C49" s="8">
        <v>7511.18</v>
      </c>
      <c r="D49" s="8">
        <v>3672.32</v>
      </c>
      <c r="E49" s="8" t="s">
        <v>129</v>
      </c>
      <c r="F49" s="8">
        <f t="shared" si="1"/>
        <v>3672.32</v>
      </c>
    </row>
    <row r="50" spans="1:6" s="1" customFormat="1" x14ac:dyDescent="0.25">
      <c r="A50" s="15" t="s">
        <v>35</v>
      </c>
      <c r="B50" s="16"/>
      <c r="C50" s="10">
        <f>C18+C23+C30+C36+C39+C47</f>
        <v>263124.47999999998</v>
      </c>
      <c r="D50" s="10">
        <f>D18+D23+D30+D36+D39+D47</f>
        <v>123187.83000000002</v>
      </c>
      <c r="E50" s="10" t="s">
        <v>109</v>
      </c>
      <c r="F50" s="10">
        <f t="shared" si="1"/>
        <v>123187.83000000002</v>
      </c>
    </row>
    <row r="51" spans="1:6" s="1" customFormat="1" x14ac:dyDescent="0.25">
      <c r="A51" s="19" t="s">
        <v>737</v>
      </c>
      <c r="B51" s="20"/>
      <c r="C51" s="20"/>
      <c r="D51" s="20"/>
      <c r="E51" s="20"/>
      <c r="F51" s="21"/>
    </row>
    <row r="52" spans="1:6" s="1" customFormat="1" x14ac:dyDescent="0.25">
      <c r="A52" s="11" t="s">
        <v>38</v>
      </c>
      <c r="B52" s="11" t="s">
        <v>738</v>
      </c>
      <c r="C52" s="12">
        <f>C53+C67+C71+C73+C75+C77+C79+C81</f>
        <v>2248966.3199999998</v>
      </c>
      <c r="D52" s="12">
        <f>D53+D67+D71+D73+D75+D77+D79+D81</f>
        <v>1024424.32</v>
      </c>
      <c r="E52" s="12" t="s">
        <v>794</v>
      </c>
      <c r="F52" s="12">
        <f>D52</f>
        <v>1024424.32</v>
      </c>
    </row>
    <row r="53" spans="1:6" s="1" customFormat="1" ht="22.5" x14ac:dyDescent="0.25">
      <c r="A53" s="7" t="s">
        <v>14</v>
      </c>
      <c r="B53" s="7" t="s">
        <v>739</v>
      </c>
      <c r="C53" s="8">
        <f>C54+C55+C56+C57+C58+C59+C60+C61+C62+C63+C64+C65+C66</f>
        <v>2096142.0099999998</v>
      </c>
      <c r="D53" s="8">
        <f>D54+D55+D56+D57+D58+D59+D60+D61+D62+D63+D64+D65+D66</f>
        <v>955671.91999999993</v>
      </c>
      <c r="E53" s="8" t="s">
        <v>794</v>
      </c>
      <c r="F53" s="12">
        <f t="shared" ref="F53:F101" si="2">D53</f>
        <v>955671.91999999993</v>
      </c>
    </row>
    <row r="54" spans="1:6" s="1" customFormat="1" ht="45" x14ac:dyDescent="0.25">
      <c r="A54" s="9" t="s">
        <v>16</v>
      </c>
      <c r="B54" s="7" t="s">
        <v>740</v>
      </c>
      <c r="C54" s="8">
        <v>0</v>
      </c>
      <c r="D54" s="8">
        <v>0</v>
      </c>
      <c r="E54" s="8" t="s">
        <v>40</v>
      </c>
      <c r="F54" s="12">
        <f t="shared" si="2"/>
        <v>0</v>
      </c>
    </row>
    <row r="55" spans="1:6" s="1" customFormat="1" ht="225" x14ac:dyDescent="0.25">
      <c r="A55" s="9" t="s">
        <v>170</v>
      </c>
      <c r="B55" s="7" t="s">
        <v>741</v>
      </c>
      <c r="C55" s="14">
        <v>1619840</v>
      </c>
      <c r="D55" s="8">
        <v>750005.65</v>
      </c>
      <c r="E55" s="8" t="s">
        <v>521</v>
      </c>
      <c r="F55" s="12">
        <f t="shared" si="2"/>
        <v>750005.65</v>
      </c>
    </row>
    <row r="56" spans="1:6" s="1" customFormat="1" ht="281.25" x14ac:dyDescent="0.25">
      <c r="A56" s="9" t="s">
        <v>172</v>
      </c>
      <c r="B56" s="7" t="s">
        <v>742</v>
      </c>
      <c r="C56" s="14">
        <v>38730</v>
      </c>
      <c r="D56" s="8">
        <v>22533.69</v>
      </c>
      <c r="E56" s="8" t="s">
        <v>796</v>
      </c>
      <c r="F56" s="12">
        <f t="shared" si="2"/>
        <v>22533.69</v>
      </c>
    </row>
    <row r="57" spans="1:6" s="1" customFormat="1" ht="78.75" x14ac:dyDescent="0.25">
      <c r="A57" s="9" t="s">
        <v>323</v>
      </c>
      <c r="B57" s="7" t="s">
        <v>743</v>
      </c>
      <c r="C57" s="14">
        <v>35580</v>
      </c>
      <c r="D57" s="8">
        <v>15997.54</v>
      </c>
      <c r="E57" s="8" t="s">
        <v>797</v>
      </c>
      <c r="F57" s="12">
        <f t="shared" si="2"/>
        <v>15997.54</v>
      </c>
    </row>
    <row r="58" spans="1:6" s="1" customFormat="1" ht="78.75" x14ac:dyDescent="0.25">
      <c r="A58" s="9" t="s">
        <v>744</v>
      </c>
      <c r="B58" s="7" t="s">
        <v>745</v>
      </c>
      <c r="C58" s="14">
        <v>158054.88</v>
      </c>
      <c r="D58" s="8">
        <v>76417.37</v>
      </c>
      <c r="E58" s="8" t="s">
        <v>798</v>
      </c>
      <c r="F58" s="12">
        <f t="shared" si="2"/>
        <v>76417.37</v>
      </c>
    </row>
    <row r="59" spans="1:6" s="1" customFormat="1" ht="33.75" x14ac:dyDescent="0.25">
      <c r="A59" s="9" t="s">
        <v>325</v>
      </c>
      <c r="B59" s="7" t="s">
        <v>746</v>
      </c>
      <c r="C59" s="14">
        <v>19051.18</v>
      </c>
      <c r="D59" s="8">
        <v>643.47</v>
      </c>
      <c r="E59" s="8" t="s">
        <v>799</v>
      </c>
      <c r="F59" s="12">
        <f t="shared" si="2"/>
        <v>643.47</v>
      </c>
    </row>
    <row r="60" spans="1:6" s="1" customFormat="1" ht="33.75" x14ac:dyDescent="0.25">
      <c r="A60" s="9" t="s">
        <v>327</v>
      </c>
      <c r="B60" s="7" t="s">
        <v>747</v>
      </c>
      <c r="C60" s="14">
        <v>39241.14</v>
      </c>
      <c r="D60" s="8">
        <v>15073.87</v>
      </c>
      <c r="E60" s="8" t="s">
        <v>800</v>
      </c>
      <c r="F60" s="12">
        <f t="shared" si="2"/>
        <v>15073.87</v>
      </c>
    </row>
    <row r="61" spans="1:6" s="1" customFormat="1" ht="33.75" x14ac:dyDescent="0.25">
      <c r="A61" s="9" t="s">
        <v>748</v>
      </c>
      <c r="B61" s="7" t="s">
        <v>749</v>
      </c>
      <c r="C61" s="14">
        <v>300</v>
      </c>
      <c r="D61" s="8">
        <v>0</v>
      </c>
      <c r="E61" s="8" t="s">
        <v>345</v>
      </c>
      <c r="F61" s="12">
        <f t="shared" si="2"/>
        <v>0</v>
      </c>
    </row>
    <row r="62" spans="1:6" s="1" customFormat="1" x14ac:dyDescent="0.25">
      <c r="A62" s="9" t="s">
        <v>706</v>
      </c>
      <c r="B62" s="7" t="s">
        <v>750</v>
      </c>
      <c r="C62" s="14">
        <v>26205.19</v>
      </c>
      <c r="D62" s="8">
        <v>9998.24</v>
      </c>
      <c r="E62" s="8" t="s">
        <v>801</v>
      </c>
      <c r="F62" s="12">
        <f t="shared" si="2"/>
        <v>9998.24</v>
      </c>
    </row>
    <row r="63" spans="1:6" s="1" customFormat="1" ht="45" x14ac:dyDescent="0.25">
      <c r="A63" s="9" t="s">
        <v>505</v>
      </c>
      <c r="B63" s="7" t="s">
        <v>751</v>
      </c>
      <c r="C63" s="14">
        <v>0</v>
      </c>
      <c r="D63" s="8">
        <v>0</v>
      </c>
      <c r="E63" s="8" t="s">
        <v>40</v>
      </c>
      <c r="F63" s="12">
        <f t="shared" si="2"/>
        <v>0</v>
      </c>
    </row>
    <row r="64" spans="1:6" s="1" customFormat="1" ht="45" x14ac:dyDescent="0.25">
      <c r="A64" s="9" t="s">
        <v>507</v>
      </c>
      <c r="B64" s="7" t="s">
        <v>752</v>
      </c>
      <c r="C64" s="14">
        <v>126806.31</v>
      </c>
      <c r="D64" s="8">
        <v>53648.12</v>
      </c>
      <c r="E64" s="8" t="s">
        <v>802</v>
      </c>
      <c r="F64" s="12">
        <f t="shared" si="2"/>
        <v>53648.12</v>
      </c>
    </row>
    <row r="65" spans="1:6" s="1" customFormat="1" ht="33.75" x14ac:dyDescent="0.25">
      <c r="A65" s="9" t="s">
        <v>710</v>
      </c>
      <c r="B65" s="7" t="s">
        <v>753</v>
      </c>
      <c r="C65" s="14">
        <v>7897.47</v>
      </c>
      <c r="D65" s="8">
        <v>1263.51</v>
      </c>
      <c r="E65" s="8" t="s">
        <v>803</v>
      </c>
      <c r="F65" s="12">
        <f t="shared" si="2"/>
        <v>1263.51</v>
      </c>
    </row>
    <row r="66" spans="1:6" s="1" customFormat="1" ht="33.75" x14ac:dyDescent="0.25">
      <c r="A66" s="9" t="s">
        <v>509</v>
      </c>
      <c r="B66" s="7" t="s">
        <v>754</v>
      </c>
      <c r="C66" s="14">
        <v>24435.84</v>
      </c>
      <c r="D66" s="8">
        <v>10090.459999999999</v>
      </c>
      <c r="E66" s="8" t="s">
        <v>642</v>
      </c>
      <c r="F66" s="12">
        <f t="shared" si="2"/>
        <v>10090.459999999999</v>
      </c>
    </row>
    <row r="67" spans="1:6" s="1" customFormat="1" ht="78.75" x14ac:dyDescent="0.25">
      <c r="A67" s="7" t="s">
        <v>18</v>
      </c>
      <c r="B67" s="7" t="s">
        <v>755</v>
      </c>
      <c r="C67" s="8">
        <f>C68+C69+C70</f>
        <v>102344.47</v>
      </c>
      <c r="D67" s="8">
        <f>D68+D69+D70</f>
        <v>48120.19</v>
      </c>
      <c r="E67" s="8" t="s">
        <v>804</v>
      </c>
      <c r="F67" s="12">
        <f t="shared" si="2"/>
        <v>48120.19</v>
      </c>
    </row>
    <row r="68" spans="1:6" s="1" customFormat="1" ht="56.25" x14ac:dyDescent="0.25">
      <c r="A68" s="9" t="s">
        <v>756</v>
      </c>
      <c r="B68" s="7" t="s">
        <v>757</v>
      </c>
      <c r="C68" s="8">
        <v>65571.47</v>
      </c>
      <c r="D68" s="8">
        <v>31624.33</v>
      </c>
      <c r="E68" s="8" t="s">
        <v>648</v>
      </c>
      <c r="F68" s="12">
        <f t="shared" si="2"/>
        <v>31624.33</v>
      </c>
    </row>
    <row r="69" spans="1:6" s="1" customFormat="1" ht="67.5" x14ac:dyDescent="0.25">
      <c r="A69" s="9" t="s">
        <v>758</v>
      </c>
      <c r="B69" s="7" t="s">
        <v>759</v>
      </c>
      <c r="C69" s="8">
        <v>36083</v>
      </c>
      <c r="D69" s="8">
        <v>16049.71</v>
      </c>
      <c r="E69" s="8" t="s">
        <v>805</v>
      </c>
      <c r="F69" s="12">
        <f t="shared" si="2"/>
        <v>16049.71</v>
      </c>
    </row>
    <row r="70" spans="1:6" s="1" customFormat="1" ht="78.75" x14ac:dyDescent="0.25">
      <c r="A70" s="9" t="s">
        <v>760</v>
      </c>
      <c r="B70" s="7" t="s">
        <v>761</v>
      </c>
      <c r="C70" s="8">
        <v>690</v>
      </c>
      <c r="D70" s="8">
        <v>446.15</v>
      </c>
      <c r="E70" s="8" t="s">
        <v>806</v>
      </c>
      <c r="F70" s="12">
        <f t="shared" si="2"/>
        <v>446.15</v>
      </c>
    </row>
    <row r="71" spans="1:6" s="1" customFormat="1" ht="22.5" x14ac:dyDescent="0.25">
      <c r="A71" s="7" t="s">
        <v>64</v>
      </c>
      <c r="B71" s="7" t="s">
        <v>762</v>
      </c>
      <c r="C71" s="8">
        <f>C72</f>
        <v>12947.44</v>
      </c>
      <c r="D71" s="8">
        <f>D72</f>
        <v>3164.77</v>
      </c>
      <c r="E71" s="8" t="s">
        <v>807</v>
      </c>
      <c r="F71" s="12">
        <f t="shared" si="2"/>
        <v>3164.77</v>
      </c>
    </row>
    <row r="72" spans="1:6" s="1" customFormat="1" ht="45" x14ac:dyDescent="0.25">
      <c r="A72" s="9" t="s">
        <v>153</v>
      </c>
      <c r="B72" s="7" t="s">
        <v>763</v>
      </c>
      <c r="C72" s="8">
        <v>12947.44</v>
      </c>
      <c r="D72" s="8">
        <v>3164.77</v>
      </c>
      <c r="E72" s="8" t="s">
        <v>807</v>
      </c>
      <c r="F72" s="12">
        <f t="shared" si="2"/>
        <v>3164.77</v>
      </c>
    </row>
    <row r="73" spans="1:6" s="1" customFormat="1" ht="78.75" x14ac:dyDescent="0.25">
      <c r="A73" s="7" t="s">
        <v>79</v>
      </c>
      <c r="B73" s="7" t="s">
        <v>764</v>
      </c>
      <c r="C73" s="8">
        <f>C74</f>
        <v>0</v>
      </c>
      <c r="D73" s="8">
        <f>D74</f>
        <v>0</v>
      </c>
      <c r="E73" s="8" t="s">
        <v>40</v>
      </c>
      <c r="F73" s="12">
        <f t="shared" si="2"/>
        <v>0</v>
      </c>
    </row>
    <row r="74" spans="1:6" s="1" customFormat="1" ht="78.75" x14ac:dyDescent="0.25">
      <c r="A74" s="9" t="s">
        <v>81</v>
      </c>
      <c r="B74" s="7" t="s">
        <v>765</v>
      </c>
      <c r="C74" s="14">
        <v>0</v>
      </c>
      <c r="D74" s="8">
        <v>0</v>
      </c>
      <c r="E74" s="8" t="s">
        <v>40</v>
      </c>
      <c r="F74" s="12">
        <f t="shared" si="2"/>
        <v>0</v>
      </c>
    </row>
    <row r="75" spans="1:6" s="1" customFormat="1" ht="45" x14ac:dyDescent="0.25">
      <c r="A75" s="7" t="s">
        <v>278</v>
      </c>
      <c r="B75" s="7" t="s">
        <v>766</v>
      </c>
      <c r="C75" s="8">
        <f>C76</f>
        <v>0</v>
      </c>
      <c r="D75" s="8">
        <f>D76</f>
        <v>0</v>
      </c>
      <c r="E75" s="8" t="s">
        <v>40</v>
      </c>
      <c r="F75" s="12">
        <f t="shared" si="2"/>
        <v>0</v>
      </c>
    </row>
    <row r="76" spans="1:6" s="1" customFormat="1" ht="67.5" x14ac:dyDescent="0.25">
      <c r="A76" s="9" t="s">
        <v>541</v>
      </c>
      <c r="B76" s="7" t="s">
        <v>767</v>
      </c>
      <c r="C76" s="8">
        <v>0</v>
      </c>
      <c r="D76" s="8">
        <v>0</v>
      </c>
      <c r="E76" s="8" t="s">
        <v>40</v>
      </c>
      <c r="F76" s="12">
        <f t="shared" si="2"/>
        <v>0</v>
      </c>
    </row>
    <row r="77" spans="1:6" s="1" customFormat="1" ht="45" x14ac:dyDescent="0.25">
      <c r="A77" s="7" t="s">
        <v>131</v>
      </c>
      <c r="B77" s="7" t="s">
        <v>768</v>
      </c>
      <c r="C77" s="8">
        <f>C78</f>
        <v>0</v>
      </c>
      <c r="D77" s="8">
        <f>D78</f>
        <v>0</v>
      </c>
      <c r="E77" s="8" t="s">
        <v>40</v>
      </c>
      <c r="F77" s="12">
        <f t="shared" si="2"/>
        <v>0</v>
      </c>
    </row>
    <row r="78" spans="1:6" s="1" customFormat="1" ht="123.75" x14ac:dyDescent="0.25">
      <c r="A78" s="9" t="s">
        <v>133</v>
      </c>
      <c r="B78" s="7" t="s">
        <v>769</v>
      </c>
      <c r="C78" s="8">
        <v>0</v>
      </c>
      <c r="D78" s="8">
        <v>0</v>
      </c>
      <c r="E78" s="8" t="s">
        <v>40</v>
      </c>
      <c r="F78" s="12">
        <f t="shared" si="2"/>
        <v>0</v>
      </c>
    </row>
    <row r="79" spans="1:6" s="1" customFormat="1" ht="22.5" x14ac:dyDescent="0.25">
      <c r="A79" s="7" t="s">
        <v>770</v>
      </c>
      <c r="B79" s="7" t="s">
        <v>771</v>
      </c>
      <c r="C79" s="8">
        <f>C80</f>
        <v>4248.3999999999996</v>
      </c>
      <c r="D79" s="8">
        <f>D80</f>
        <v>2446.5300000000002</v>
      </c>
      <c r="E79" s="8" t="s">
        <v>808</v>
      </c>
      <c r="F79" s="12">
        <f t="shared" si="2"/>
        <v>2446.5300000000002</v>
      </c>
    </row>
    <row r="80" spans="1:6" s="1" customFormat="1" ht="281.25" x14ac:dyDescent="0.25">
      <c r="A80" s="9" t="s">
        <v>772</v>
      </c>
      <c r="B80" s="7" t="s">
        <v>773</v>
      </c>
      <c r="C80" s="8">
        <v>4248.3999999999996</v>
      </c>
      <c r="D80" s="8">
        <v>2446.5300000000002</v>
      </c>
      <c r="E80" s="8" t="s">
        <v>808</v>
      </c>
      <c r="F80" s="12">
        <f t="shared" si="2"/>
        <v>2446.5300000000002</v>
      </c>
    </row>
    <row r="81" spans="1:6" s="1" customFormat="1" x14ac:dyDescent="0.25">
      <c r="A81" s="7" t="s">
        <v>774</v>
      </c>
      <c r="B81" s="7" t="s">
        <v>775</v>
      </c>
      <c r="C81" s="8">
        <f>C82+C83</f>
        <v>33284</v>
      </c>
      <c r="D81" s="8">
        <f>D82+D83</f>
        <v>15020.91</v>
      </c>
      <c r="E81" s="8" t="s">
        <v>809</v>
      </c>
      <c r="F81" s="12">
        <f t="shared" si="2"/>
        <v>15020.91</v>
      </c>
    </row>
    <row r="82" spans="1:6" s="1" customFormat="1" ht="146.25" x14ac:dyDescent="0.25">
      <c r="A82" s="9" t="s">
        <v>776</v>
      </c>
      <c r="B82" s="7" t="s">
        <v>777</v>
      </c>
      <c r="C82" s="8">
        <v>33284</v>
      </c>
      <c r="D82" s="8">
        <v>15020.91</v>
      </c>
      <c r="E82" s="8" t="s">
        <v>809</v>
      </c>
      <c r="F82" s="12">
        <f t="shared" si="2"/>
        <v>15020.91</v>
      </c>
    </row>
    <row r="83" spans="1:6" s="1" customFormat="1" ht="135" x14ac:dyDescent="0.25">
      <c r="A83" s="9" t="s">
        <v>778</v>
      </c>
      <c r="B83" s="7" t="s">
        <v>779</v>
      </c>
      <c r="C83" s="8">
        <v>0</v>
      </c>
      <c r="D83" s="8">
        <v>0</v>
      </c>
      <c r="E83" s="8" t="s">
        <v>40</v>
      </c>
      <c r="F83" s="12">
        <f t="shared" si="2"/>
        <v>0</v>
      </c>
    </row>
    <row r="84" spans="1:6" s="1" customFormat="1" ht="33.75" x14ac:dyDescent="0.25">
      <c r="A84" s="7" t="s">
        <v>60</v>
      </c>
      <c r="B84" s="7" t="s">
        <v>780</v>
      </c>
      <c r="C84" s="8">
        <f>C85+C90+C92+C94+C95</f>
        <v>105897.40999999999</v>
      </c>
      <c r="D84" s="8">
        <f>D85+D90+D92+D94+D95</f>
        <v>35146.99</v>
      </c>
      <c r="E84" s="8" t="s">
        <v>661</v>
      </c>
      <c r="F84" s="12">
        <f t="shared" si="2"/>
        <v>35146.99</v>
      </c>
    </row>
    <row r="85" spans="1:6" s="1" customFormat="1" ht="33.75" x14ac:dyDescent="0.25">
      <c r="A85" s="7" t="s">
        <v>18</v>
      </c>
      <c r="B85" s="7" t="s">
        <v>781</v>
      </c>
      <c r="C85" s="8">
        <f>C86+C87+C88+C89</f>
        <v>103083.61</v>
      </c>
      <c r="D85" s="8">
        <f>D86+D87+D88+D89</f>
        <v>34944.089999999997</v>
      </c>
      <c r="E85" s="8" t="s">
        <v>810</v>
      </c>
      <c r="F85" s="12">
        <f t="shared" si="2"/>
        <v>34944.089999999997</v>
      </c>
    </row>
    <row r="86" spans="1:6" s="1" customFormat="1" ht="45" x14ac:dyDescent="0.25">
      <c r="A86" s="9" t="s">
        <v>42</v>
      </c>
      <c r="B86" s="7" t="s">
        <v>782</v>
      </c>
      <c r="C86" s="8">
        <v>96616.49</v>
      </c>
      <c r="D86" s="8">
        <v>32300</v>
      </c>
      <c r="E86" s="8" t="s">
        <v>811</v>
      </c>
      <c r="F86" s="12">
        <f t="shared" si="2"/>
        <v>32300</v>
      </c>
    </row>
    <row r="87" spans="1:6" s="1" customFormat="1" ht="45" x14ac:dyDescent="0.25">
      <c r="A87" s="9" t="s">
        <v>44</v>
      </c>
      <c r="B87" s="7" t="s">
        <v>783</v>
      </c>
      <c r="C87" s="8">
        <v>230</v>
      </c>
      <c r="D87" s="8">
        <v>63.8</v>
      </c>
      <c r="E87" s="8" t="s">
        <v>812</v>
      </c>
      <c r="F87" s="12">
        <f t="shared" si="2"/>
        <v>63.8</v>
      </c>
    </row>
    <row r="88" spans="1:6" s="1" customFormat="1" ht="33.75" x14ac:dyDescent="0.25">
      <c r="A88" s="9" t="s">
        <v>50</v>
      </c>
      <c r="B88" s="7" t="s">
        <v>784</v>
      </c>
      <c r="C88" s="8">
        <v>6237.12</v>
      </c>
      <c r="D88" s="8">
        <v>2580.29</v>
      </c>
      <c r="E88" s="8" t="s">
        <v>813</v>
      </c>
      <c r="F88" s="12">
        <f t="shared" si="2"/>
        <v>2580.29</v>
      </c>
    </row>
    <row r="89" spans="1:6" s="1" customFormat="1" ht="45" x14ac:dyDescent="0.25">
      <c r="A89" s="9" t="s">
        <v>52</v>
      </c>
      <c r="B89" s="7" t="s">
        <v>785</v>
      </c>
      <c r="C89" s="8">
        <v>0</v>
      </c>
      <c r="D89" s="8">
        <v>0</v>
      </c>
      <c r="E89" s="8" t="s">
        <v>40</v>
      </c>
      <c r="F89" s="12">
        <f t="shared" si="2"/>
        <v>0</v>
      </c>
    </row>
    <row r="90" spans="1:6" s="1" customFormat="1" ht="45" x14ac:dyDescent="0.25">
      <c r="A90" s="7" t="s">
        <v>79</v>
      </c>
      <c r="B90" s="7" t="s">
        <v>786</v>
      </c>
      <c r="C90" s="8">
        <f>C91</f>
        <v>1200</v>
      </c>
      <c r="D90" s="8">
        <f>D91</f>
        <v>0</v>
      </c>
      <c r="E90" s="8" t="s">
        <v>345</v>
      </c>
      <c r="F90" s="12">
        <f t="shared" si="2"/>
        <v>0</v>
      </c>
    </row>
    <row r="91" spans="1:6" s="1" customFormat="1" ht="56.25" x14ac:dyDescent="0.25">
      <c r="A91" s="9" t="s">
        <v>81</v>
      </c>
      <c r="B91" s="7" t="s">
        <v>787</v>
      </c>
      <c r="C91" s="8">
        <v>1200</v>
      </c>
      <c r="D91" s="8">
        <v>0</v>
      </c>
      <c r="E91" s="8" t="s">
        <v>345</v>
      </c>
      <c r="F91" s="12">
        <f t="shared" si="2"/>
        <v>0</v>
      </c>
    </row>
    <row r="92" spans="1:6" s="1" customFormat="1" ht="22.5" x14ac:dyDescent="0.25">
      <c r="A92" s="7" t="s">
        <v>85</v>
      </c>
      <c r="B92" s="7" t="s">
        <v>762</v>
      </c>
      <c r="C92" s="8">
        <f>C93</f>
        <v>854.4</v>
      </c>
      <c r="D92" s="8">
        <f>D93</f>
        <v>202.9</v>
      </c>
      <c r="E92" s="8" t="s">
        <v>814</v>
      </c>
      <c r="F92" s="12">
        <f t="shared" si="2"/>
        <v>202.9</v>
      </c>
    </row>
    <row r="93" spans="1:6" s="1" customFormat="1" ht="45" x14ac:dyDescent="0.25">
      <c r="A93" s="9" t="s">
        <v>268</v>
      </c>
      <c r="B93" s="7" t="s">
        <v>788</v>
      </c>
      <c r="C93" s="8">
        <v>854.4</v>
      </c>
      <c r="D93" s="8">
        <v>202.9</v>
      </c>
      <c r="E93" s="8" t="s">
        <v>814</v>
      </c>
      <c r="F93" s="12">
        <f t="shared" si="2"/>
        <v>202.9</v>
      </c>
    </row>
    <row r="94" spans="1:6" s="1" customFormat="1" ht="45" x14ac:dyDescent="0.25">
      <c r="A94" s="7" t="s">
        <v>789</v>
      </c>
      <c r="B94" s="7" t="s">
        <v>790</v>
      </c>
      <c r="C94" s="8">
        <v>0</v>
      </c>
      <c r="D94" s="8">
        <v>0</v>
      </c>
      <c r="E94" s="8" t="s">
        <v>40</v>
      </c>
      <c r="F94" s="12">
        <f t="shared" si="2"/>
        <v>0</v>
      </c>
    </row>
    <row r="95" spans="1:6" s="1" customFormat="1" ht="22.5" x14ac:dyDescent="0.25">
      <c r="A95" s="7" t="s">
        <v>770</v>
      </c>
      <c r="B95" s="7" t="s">
        <v>771</v>
      </c>
      <c r="C95" s="8">
        <f>C96</f>
        <v>759.4</v>
      </c>
      <c r="D95" s="8">
        <f>D96</f>
        <v>0</v>
      </c>
      <c r="E95" s="8" t="s">
        <v>345</v>
      </c>
      <c r="F95" s="12">
        <f t="shared" si="2"/>
        <v>0</v>
      </c>
    </row>
    <row r="96" spans="1:6" s="1" customFormat="1" ht="67.5" x14ac:dyDescent="0.25">
      <c r="A96" s="9" t="s">
        <v>772</v>
      </c>
      <c r="B96" s="7" t="s">
        <v>791</v>
      </c>
      <c r="C96" s="8">
        <v>759.4</v>
      </c>
      <c r="D96" s="8">
        <v>0</v>
      </c>
      <c r="E96" s="8" t="s">
        <v>345</v>
      </c>
      <c r="F96" s="12">
        <f t="shared" si="2"/>
        <v>0</v>
      </c>
    </row>
    <row r="97" spans="1:6" s="1" customFormat="1" x14ac:dyDescent="0.25">
      <c r="A97" s="7" t="s">
        <v>77</v>
      </c>
      <c r="B97" s="7" t="s">
        <v>105</v>
      </c>
      <c r="C97" s="8">
        <f>C98</f>
        <v>31933.99</v>
      </c>
      <c r="D97" s="8">
        <f>D98</f>
        <v>14880.009999999998</v>
      </c>
      <c r="E97" s="8" t="s">
        <v>795</v>
      </c>
      <c r="F97" s="12">
        <f t="shared" si="2"/>
        <v>14880.009999999998</v>
      </c>
    </row>
    <row r="98" spans="1:6" s="1" customFormat="1" ht="33.75" x14ac:dyDescent="0.25">
      <c r="A98" s="7" t="s">
        <v>14</v>
      </c>
      <c r="B98" s="7" t="s">
        <v>106</v>
      </c>
      <c r="C98" s="8">
        <f>C99+C100</f>
        <v>31933.99</v>
      </c>
      <c r="D98" s="8">
        <f>D99+D100</f>
        <v>14880.009999999998</v>
      </c>
      <c r="E98" s="8" t="s">
        <v>795</v>
      </c>
      <c r="F98" s="12">
        <f t="shared" si="2"/>
        <v>14880.009999999998</v>
      </c>
    </row>
    <row r="99" spans="1:6" s="1" customFormat="1" ht="33.75" x14ac:dyDescent="0.25">
      <c r="A99" s="9" t="s">
        <v>16</v>
      </c>
      <c r="B99" s="7" t="s">
        <v>792</v>
      </c>
      <c r="C99" s="8">
        <v>18301.54</v>
      </c>
      <c r="D99" s="8">
        <v>8309.0499999999993</v>
      </c>
      <c r="E99" s="8" t="s">
        <v>522</v>
      </c>
      <c r="F99" s="12">
        <f t="shared" si="2"/>
        <v>8309.0499999999993</v>
      </c>
    </row>
    <row r="100" spans="1:6" s="1" customFormat="1" ht="56.25" x14ac:dyDescent="0.25">
      <c r="A100" s="9" t="s">
        <v>71</v>
      </c>
      <c r="B100" s="7" t="s">
        <v>793</v>
      </c>
      <c r="C100" s="8">
        <v>13632.45</v>
      </c>
      <c r="D100" s="8">
        <v>6570.96</v>
      </c>
      <c r="E100" s="8" t="s">
        <v>648</v>
      </c>
      <c r="F100" s="12">
        <f t="shared" si="2"/>
        <v>6570.96</v>
      </c>
    </row>
    <row r="101" spans="1:6" s="1" customFormat="1" x14ac:dyDescent="0.25">
      <c r="A101" s="15" t="s">
        <v>35</v>
      </c>
      <c r="B101" s="16" t="s">
        <v>35</v>
      </c>
      <c r="C101" s="10">
        <f>C97+C84+C52</f>
        <v>2386797.7199999997</v>
      </c>
      <c r="D101" s="10">
        <f>D97+D84+D52</f>
        <v>1074451.3199999998</v>
      </c>
      <c r="E101" s="10" t="s">
        <v>797</v>
      </c>
      <c r="F101" s="12">
        <f t="shared" si="2"/>
        <v>1074451.3199999998</v>
      </c>
    </row>
    <row r="102" spans="1:6" s="1" customFormat="1" x14ac:dyDescent="0.25">
      <c r="A102" s="19" t="s">
        <v>181</v>
      </c>
      <c r="B102" s="20"/>
      <c r="C102" s="20"/>
      <c r="D102" s="20"/>
      <c r="E102" s="20"/>
      <c r="F102" s="21"/>
    </row>
    <row r="103" spans="1:6" s="1" customFormat="1" x14ac:dyDescent="0.25">
      <c r="A103" s="11" t="s">
        <v>38</v>
      </c>
      <c r="B103" s="11" t="s">
        <v>130</v>
      </c>
      <c r="C103" s="12">
        <f>C104+C110+C112</f>
        <v>12495</v>
      </c>
      <c r="D103" s="12">
        <f>D104+D110+D112</f>
        <v>5448.05</v>
      </c>
      <c r="E103" s="12" t="s">
        <v>111</v>
      </c>
      <c r="F103" s="12">
        <f>D103</f>
        <v>5448.05</v>
      </c>
    </row>
    <row r="104" spans="1:6" s="1" customFormat="1" ht="33.75" x14ac:dyDescent="0.25">
      <c r="A104" s="7" t="s">
        <v>131</v>
      </c>
      <c r="B104" s="7" t="s">
        <v>132</v>
      </c>
      <c r="C104" s="8">
        <f>C105</f>
        <v>4395</v>
      </c>
      <c r="D104" s="8">
        <f>D105</f>
        <v>1974.09</v>
      </c>
      <c r="E104" s="12" t="s">
        <v>111</v>
      </c>
      <c r="F104" s="12">
        <f t="shared" ref="F104:F138" si="3">D104</f>
        <v>1974.09</v>
      </c>
    </row>
    <row r="105" spans="1:6" s="1" customFormat="1" ht="22.5" x14ac:dyDescent="0.25">
      <c r="A105" s="9" t="s">
        <v>133</v>
      </c>
      <c r="B105" s="7" t="s">
        <v>134</v>
      </c>
      <c r="C105" s="8">
        <f>C106+C107+C108+C109</f>
        <v>4395</v>
      </c>
      <c r="D105" s="8">
        <f>D106+D107+D108+D109</f>
        <v>1974.09</v>
      </c>
      <c r="E105" s="12" t="s">
        <v>111</v>
      </c>
      <c r="F105" s="12">
        <f t="shared" si="3"/>
        <v>1974.09</v>
      </c>
    </row>
    <row r="106" spans="1:6" s="1" customFormat="1" ht="67.5" x14ac:dyDescent="0.25">
      <c r="A106" s="9" t="s">
        <v>135</v>
      </c>
      <c r="B106" s="7" t="s">
        <v>136</v>
      </c>
      <c r="C106" s="8">
        <v>1000</v>
      </c>
      <c r="D106" s="8">
        <v>208.57</v>
      </c>
      <c r="E106" s="12" t="s">
        <v>182</v>
      </c>
      <c r="F106" s="12">
        <f t="shared" si="3"/>
        <v>208.57</v>
      </c>
    </row>
    <row r="107" spans="1:6" s="1" customFormat="1" ht="56.25" x14ac:dyDescent="0.25">
      <c r="A107" s="9" t="s">
        <v>137</v>
      </c>
      <c r="B107" s="7" t="s">
        <v>138</v>
      </c>
      <c r="C107" s="8">
        <v>2000</v>
      </c>
      <c r="D107" s="8">
        <v>1528.52</v>
      </c>
      <c r="E107" s="12" t="s">
        <v>183</v>
      </c>
      <c r="F107" s="12">
        <f t="shared" si="3"/>
        <v>1528.52</v>
      </c>
    </row>
    <row r="108" spans="1:6" s="1" customFormat="1" ht="101.25" x14ac:dyDescent="0.25">
      <c r="A108" s="9" t="s">
        <v>139</v>
      </c>
      <c r="B108" s="7" t="s">
        <v>140</v>
      </c>
      <c r="C108" s="8">
        <v>1000</v>
      </c>
      <c r="D108" s="8">
        <v>210</v>
      </c>
      <c r="E108" s="8" t="s">
        <v>185</v>
      </c>
      <c r="F108" s="12">
        <f t="shared" si="3"/>
        <v>210</v>
      </c>
    </row>
    <row r="109" spans="1:6" s="1" customFormat="1" ht="146.25" x14ac:dyDescent="0.25">
      <c r="A109" s="9" t="s">
        <v>141</v>
      </c>
      <c r="B109" s="7" t="s">
        <v>142</v>
      </c>
      <c r="C109" s="8">
        <v>395</v>
      </c>
      <c r="D109" s="8">
        <v>27</v>
      </c>
      <c r="E109" s="12" t="s">
        <v>184</v>
      </c>
      <c r="F109" s="12">
        <f t="shared" si="3"/>
        <v>27</v>
      </c>
    </row>
    <row r="110" spans="1:6" s="1" customFormat="1" ht="33.75" x14ac:dyDescent="0.25">
      <c r="A110" s="7" t="s">
        <v>143</v>
      </c>
      <c r="B110" s="7" t="s">
        <v>144</v>
      </c>
      <c r="C110" s="8">
        <f>C111</f>
        <v>8100</v>
      </c>
      <c r="D110" s="8">
        <f>D111</f>
        <v>3473.96</v>
      </c>
      <c r="E110" s="12" t="s">
        <v>187</v>
      </c>
      <c r="F110" s="12">
        <f t="shared" si="3"/>
        <v>3473.96</v>
      </c>
    </row>
    <row r="111" spans="1:6" s="1" customFormat="1" ht="56.25" x14ac:dyDescent="0.25">
      <c r="A111" s="9" t="s">
        <v>145</v>
      </c>
      <c r="B111" s="7" t="s">
        <v>146</v>
      </c>
      <c r="C111" s="8">
        <v>8100</v>
      </c>
      <c r="D111" s="8">
        <v>3473.96</v>
      </c>
      <c r="E111" s="12" t="s">
        <v>187</v>
      </c>
      <c r="F111" s="12">
        <f t="shared" si="3"/>
        <v>3473.96</v>
      </c>
    </row>
    <row r="112" spans="1:6" s="1" customFormat="1" ht="45" x14ac:dyDescent="0.25">
      <c r="A112" s="7" t="s">
        <v>147</v>
      </c>
      <c r="B112" s="7" t="s">
        <v>148</v>
      </c>
      <c r="C112" s="8">
        <f>C113</f>
        <v>0</v>
      </c>
      <c r="D112" s="8">
        <f>D113</f>
        <v>0</v>
      </c>
      <c r="E112" s="12" t="s">
        <v>40</v>
      </c>
      <c r="F112" s="12">
        <f t="shared" si="3"/>
        <v>0</v>
      </c>
    </row>
    <row r="113" spans="1:6" s="1" customFormat="1" ht="45" x14ac:dyDescent="0.25">
      <c r="A113" s="9" t="s">
        <v>149</v>
      </c>
      <c r="B113" s="7" t="s">
        <v>150</v>
      </c>
      <c r="C113" s="8">
        <v>0</v>
      </c>
      <c r="D113" s="8">
        <v>0</v>
      </c>
      <c r="E113" s="12" t="s">
        <v>40</v>
      </c>
      <c r="F113" s="12">
        <f t="shared" si="3"/>
        <v>0</v>
      </c>
    </row>
    <row r="114" spans="1:6" s="1" customFormat="1" ht="22.5" x14ac:dyDescent="0.25">
      <c r="A114" s="11" t="s">
        <v>60</v>
      </c>
      <c r="B114" s="11" t="s">
        <v>151</v>
      </c>
      <c r="C114" s="12">
        <f>C115</f>
        <v>23642.41</v>
      </c>
      <c r="D114" s="12">
        <f>D115</f>
        <v>5916.6</v>
      </c>
      <c r="E114" s="12" t="s">
        <v>189</v>
      </c>
      <c r="F114" s="12">
        <f t="shared" si="3"/>
        <v>5916.6</v>
      </c>
    </row>
    <row r="115" spans="1:6" s="1" customFormat="1" ht="22.5" x14ac:dyDescent="0.25">
      <c r="A115" s="7" t="s">
        <v>64</v>
      </c>
      <c r="B115" s="7" t="s">
        <v>152</v>
      </c>
      <c r="C115" s="8">
        <f>C116+C117</f>
        <v>23642.41</v>
      </c>
      <c r="D115" s="8">
        <f>D116+D117</f>
        <v>5916.6</v>
      </c>
      <c r="E115" s="12" t="s">
        <v>189</v>
      </c>
      <c r="F115" s="12">
        <f t="shared" si="3"/>
        <v>5916.6</v>
      </c>
    </row>
    <row r="116" spans="1:6" s="1" customFormat="1" ht="22.5" x14ac:dyDescent="0.25">
      <c r="A116" s="9" t="s">
        <v>153</v>
      </c>
      <c r="B116" s="7" t="s">
        <v>152</v>
      </c>
      <c r="C116" s="8">
        <v>23642.41</v>
      </c>
      <c r="D116" s="8">
        <v>5916.6</v>
      </c>
      <c r="E116" s="12" t="s">
        <v>189</v>
      </c>
      <c r="F116" s="12">
        <f t="shared" si="3"/>
        <v>5916.6</v>
      </c>
    </row>
    <row r="117" spans="1:6" s="1" customFormat="1" ht="67.5" x14ac:dyDescent="0.25">
      <c r="A117" s="9" t="s">
        <v>154</v>
      </c>
      <c r="B117" s="7" t="s">
        <v>155</v>
      </c>
      <c r="C117" s="8">
        <v>0</v>
      </c>
      <c r="D117" s="8">
        <v>0</v>
      </c>
      <c r="E117" s="12" t="s">
        <v>40</v>
      </c>
      <c r="F117" s="12">
        <f t="shared" si="3"/>
        <v>0</v>
      </c>
    </row>
    <row r="118" spans="1:6" s="1" customFormat="1" ht="45" x14ac:dyDescent="0.25">
      <c r="A118" s="11" t="s">
        <v>77</v>
      </c>
      <c r="B118" s="11" t="s">
        <v>156</v>
      </c>
      <c r="C118" s="12">
        <f>C119</f>
        <v>0</v>
      </c>
      <c r="D118" s="12">
        <f>D119</f>
        <v>0</v>
      </c>
      <c r="E118" s="12" t="s">
        <v>40</v>
      </c>
      <c r="F118" s="12">
        <f t="shared" si="3"/>
        <v>0</v>
      </c>
    </row>
    <row r="119" spans="1:6" s="1" customFormat="1" ht="45" x14ac:dyDescent="0.25">
      <c r="A119" s="7" t="s">
        <v>64</v>
      </c>
      <c r="B119" s="7" t="s">
        <v>157</v>
      </c>
      <c r="C119" s="8">
        <f>C120</f>
        <v>0</v>
      </c>
      <c r="D119" s="8">
        <f>D120</f>
        <v>0</v>
      </c>
      <c r="E119" s="12" t="s">
        <v>40</v>
      </c>
      <c r="F119" s="12">
        <f t="shared" si="3"/>
        <v>0</v>
      </c>
    </row>
    <row r="120" spans="1:6" s="1" customFormat="1" ht="67.5" x14ac:dyDescent="0.25">
      <c r="A120" s="9" t="s">
        <v>158</v>
      </c>
      <c r="B120" s="7" t="s">
        <v>159</v>
      </c>
      <c r="C120" s="8">
        <v>0</v>
      </c>
      <c r="D120" s="8">
        <v>0</v>
      </c>
      <c r="E120" s="12" t="s">
        <v>40</v>
      </c>
      <c r="F120" s="12">
        <f t="shared" si="3"/>
        <v>0</v>
      </c>
    </row>
    <row r="121" spans="1:6" s="1" customFormat="1" x14ac:dyDescent="0.25">
      <c r="A121" s="11" t="s">
        <v>26</v>
      </c>
      <c r="B121" s="11" t="s">
        <v>105</v>
      </c>
      <c r="C121" s="12">
        <f>C122</f>
        <v>4650</v>
      </c>
      <c r="D121" s="12">
        <f>D122</f>
        <v>1761.92</v>
      </c>
      <c r="E121" s="12" t="s">
        <v>190</v>
      </c>
      <c r="F121" s="12">
        <f t="shared" si="3"/>
        <v>1761.92</v>
      </c>
    </row>
    <row r="122" spans="1:6" s="1" customFormat="1" ht="67.5" x14ac:dyDescent="0.25">
      <c r="A122" s="7" t="s">
        <v>64</v>
      </c>
      <c r="B122" s="7" t="s">
        <v>160</v>
      </c>
      <c r="C122" s="8">
        <f>C123</f>
        <v>4650</v>
      </c>
      <c r="D122" s="8">
        <f>D123</f>
        <v>1761.92</v>
      </c>
      <c r="E122" s="12" t="s">
        <v>188</v>
      </c>
      <c r="F122" s="12">
        <f t="shared" si="3"/>
        <v>1761.92</v>
      </c>
    </row>
    <row r="123" spans="1:6" s="1" customFormat="1" ht="78.75" x14ac:dyDescent="0.25">
      <c r="A123" s="9" t="s">
        <v>158</v>
      </c>
      <c r="B123" s="7" t="s">
        <v>161</v>
      </c>
      <c r="C123" s="8">
        <v>4650</v>
      </c>
      <c r="D123" s="8">
        <v>1761.92</v>
      </c>
      <c r="E123" s="12" t="s">
        <v>188</v>
      </c>
      <c r="F123" s="12">
        <f t="shared" si="3"/>
        <v>1761.92</v>
      </c>
    </row>
    <row r="124" spans="1:6" s="1" customFormat="1" ht="45" x14ac:dyDescent="0.25">
      <c r="A124" s="11" t="s">
        <v>92</v>
      </c>
      <c r="B124" s="11" t="s">
        <v>162</v>
      </c>
      <c r="C124" s="12">
        <f>C125+C132</f>
        <v>0</v>
      </c>
      <c r="D124" s="12">
        <f>D125+D132</f>
        <v>0</v>
      </c>
      <c r="E124" s="12" t="s">
        <v>40</v>
      </c>
      <c r="F124" s="12">
        <f t="shared" si="3"/>
        <v>0</v>
      </c>
    </row>
    <row r="125" spans="1:6" s="1" customFormat="1" ht="45" x14ac:dyDescent="0.25">
      <c r="A125" s="7" t="s">
        <v>14</v>
      </c>
      <c r="B125" s="7" t="s">
        <v>163</v>
      </c>
      <c r="C125" s="8">
        <f>C126+C127+C128+C129+C130+C131</f>
        <v>0</v>
      </c>
      <c r="D125" s="8">
        <f>D126+D127+D128+D129+D130+D131</f>
        <v>0</v>
      </c>
      <c r="E125" s="12" t="s">
        <v>40</v>
      </c>
      <c r="F125" s="12">
        <f t="shared" si="3"/>
        <v>0</v>
      </c>
    </row>
    <row r="126" spans="1:6" s="1" customFormat="1" ht="45" x14ac:dyDescent="0.25">
      <c r="A126" s="9" t="s">
        <v>71</v>
      </c>
      <c r="B126" s="7" t="s">
        <v>164</v>
      </c>
      <c r="C126" s="8">
        <v>0</v>
      </c>
      <c r="D126" s="8">
        <v>0</v>
      </c>
      <c r="E126" s="12" t="s">
        <v>40</v>
      </c>
      <c r="F126" s="12">
        <f t="shared" si="3"/>
        <v>0</v>
      </c>
    </row>
    <row r="127" spans="1:6" s="1" customFormat="1" ht="45" x14ac:dyDescent="0.25">
      <c r="A127" s="9" t="s">
        <v>73</v>
      </c>
      <c r="B127" s="7" t="s">
        <v>165</v>
      </c>
      <c r="C127" s="8">
        <v>0</v>
      </c>
      <c r="D127" s="8">
        <v>0</v>
      </c>
      <c r="E127" s="12" t="s">
        <v>40</v>
      </c>
      <c r="F127" s="12">
        <f t="shared" si="3"/>
        <v>0</v>
      </c>
    </row>
    <row r="128" spans="1:6" s="1" customFormat="1" ht="56.25" x14ac:dyDescent="0.25">
      <c r="A128" s="9" t="s">
        <v>166</v>
      </c>
      <c r="B128" s="7" t="s">
        <v>167</v>
      </c>
      <c r="C128" s="8">
        <v>0</v>
      </c>
      <c r="D128" s="8">
        <v>0</v>
      </c>
      <c r="E128" s="12" t="s">
        <v>40</v>
      </c>
      <c r="F128" s="12">
        <f t="shared" si="3"/>
        <v>0</v>
      </c>
    </row>
    <row r="129" spans="1:6" s="1" customFormat="1" ht="45" x14ac:dyDescent="0.25">
      <c r="A129" s="9" t="s">
        <v>168</v>
      </c>
      <c r="B129" s="7" t="s">
        <v>169</v>
      </c>
      <c r="C129" s="8">
        <v>0</v>
      </c>
      <c r="D129" s="8">
        <v>0</v>
      </c>
      <c r="E129" s="12" t="s">
        <v>40</v>
      </c>
      <c r="F129" s="12">
        <f t="shared" si="3"/>
        <v>0</v>
      </c>
    </row>
    <row r="130" spans="1:6" s="1" customFormat="1" ht="45" x14ac:dyDescent="0.25">
      <c r="A130" s="9" t="s">
        <v>170</v>
      </c>
      <c r="B130" s="7" t="s">
        <v>171</v>
      </c>
      <c r="C130" s="8">
        <v>0</v>
      </c>
      <c r="D130" s="8">
        <v>0</v>
      </c>
      <c r="E130" s="12" t="s">
        <v>40</v>
      </c>
      <c r="F130" s="12">
        <f t="shared" si="3"/>
        <v>0</v>
      </c>
    </row>
    <row r="131" spans="1:6" s="1" customFormat="1" ht="45" x14ac:dyDescent="0.25">
      <c r="A131" s="9" t="s">
        <v>172</v>
      </c>
      <c r="B131" s="7" t="s">
        <v>173</v>
      </c>
      <c r="C131" s="8">
        <v>0</v>
      </c>
      <c r="D131" s="8">
        <v>0</v>
      </c>
      <c r="E131" s="12" t="s">
        <v>40</v>
      </c>
      <c r="F131" s="12">
        <f t="shared" si="3"/>
        <v>0</v>
      </c>
    </row>
    <row r="132" spans="1:6" s="1" customFormat="1" ht="45" x14ac:dyDescent="0.25">
      <c r="A132" s="7" t="s">
        <v>18</v>
      </c>
      <c r="B132" s="7" t="s">
        <v>174</v>
      </c>
      <c r="C132" s="8">
        <f>C133+C134</f>
        <v>0</v>
      </c>
      <c r="D132" s="8">
        <f>D133+D134</f>
        <v>0</v>
      </c>
      <c r="E132" s="12" t="s">
        <v>40</v>
      </c>
      <c r="F132" s="12">
        <f t="shared" si="3"/>
        <v>0</v>
      </c>
    </row>
    <row r="133" spans="1:6" s="1" customFormat="1" ht="45" x14ac:dyDescent="0.25">
      <c r="A133" s="9" t="s">
        <v>42</v>
      </c>
      <c r="B133" s="7" t="s">
        <v>175</v>
      </c>
      <c r="C133" s="8">
        <v>0</v>
      </c>
      <c r="D133" s="8">
        <v>0</v>
      </c>
      <c r="E133" s="12" t="s">
        <v>40</v>
      </c>
      <c r="F133" s="12">
        <f t="shared" si="3"/>
        <v>0</v>
      </c>
    </row>
    <row r="134" spans="1:6" s="1" customFormat="1" ht="78.75" x14ac:dyDescent="0.25">
      <c r="A134" s="9" t="s">
        <v>44</v>
      </c>
      <c r="B134" s="7" t="s">
        <v>176</v>
      </c>
      <c r="C134" s="8">
        <v>0</v>
      </c>
      <c r="D134" s="8">
        <v>0</v>
      </c>
      <c r="E134" s="12" t="s">
        <v>40</v>
      </c>
      <c r="F134" s="12">
        <f t="shared" si="3"/>
        <v>0</v>
      </c>
    </row>
    <row r="135" spans="1:6" s="1" customFormat="1" ht="45" x14ac:dyDescent="0.25">
      <c r="A135" s="11" t="s">
        <v>177</v>
      </c>
      <c r="B135" s="11" t="s">
        <v>178</v>
      </c>
      <c r="C135" s="12">
        <f>C136</f>
        <v>100</v>
      </c>
      <c r="D135" s="12">
        <f>D136</f>
        <v>0</v>
      </c>
      <c r="E135" s="12" t="s">
        <v>186</v>
      </c>
      <c r="F135" s="12">
        <f t="shared" si="3"/>
        <v>0</v>
      </c>
    </row>
    <row r="136" spans="1:6" s="1" customFormat="1" ht="56.25" x14ac:dyDescent="0.25">
      <c r="A136" s="7" t="s">
        <v>14</v>
      </c>
      <c r="B136" s="7" t="s">
        <v>179</v>
      </c>
      <c r="C136" s="8">
        <f>C137</f>
        <v>100</v>
      </c>
      <c r="D136" s="8">
        <f>D137</f>
        <v>0</v>
      </c>
      <c r="E136" s="12" t="s">
        <v>186</v>
      </c>
      <c r="F136" s="12">
        <f t="shared" si="3"/>
        <v>0</v>
      </c>
    </row>
    <row r="137" spans="1:6" s="1" customFormat="1" ht="67.5" x14ac:dyDescent="0.25">
      <c r="A137" s="9" t="s">
        <v>16</v>
      </c>
      <c r="B137" s="7" t="s">
        <v>180</v>
      </c>
      <c r="C137" s="8">
        <v>100</v>
      </c>
      <c r="D137" s="8">
        <v>0</v>
      </c>
      <c r="E137" s="12" t="s">
        <v>186</v>
      </c>
      <c r="F137" s="12">
        <f t="shared" si="3"/>
        <v>0</v>
      </c>
    </row>
    <row r="138" spans="1:6" s="1" customFormat="1" x14ac:dyDescent="0.25">
      <c r="A138" s="15" t="s">
        <v>35</v>
      </c>
      <c r="B138" s="16"/>
      <c r="C138" s="10">
        <f>C135+C124+C121+C103+C114+C118</f>
        <v>40887.410000000003</v>
      </c>
      <c r="D138" s="10">
        <f>D135+D124+D121+D103+D114+D118</f>
        <v>13126.57</v>
      </c>
      <c r="E138" s="10" t="s">
        <v>191</v>
      </c>
      <c r="F138" s="10">
        <f t="shared" si="3"/>
        <v>13126.57</v>
      </c>
    </row>
    <row r="139" spans="1:6" s="1" customFormat="1" x14ac:dyDescent="0.25">
      <c r="A139" s="19" t="s">
        <v>192</v>
      </c>
      <c r="B139" s="20"/>
      <c r="C139" s="20"/>
      <c r="D139" s="20"/>
      <c r="E139" s="20"/>
      <c r="F139" s="21"/>
    </row>
    <row r="140" spans="1:6" s="1" customFormat="1" ht="22.5" x14ac:dyDescent="0.25">
      <c r="A140" s="11" t="s">
        <v>38</v>
      </c>
      <c r="B140" s="11" t="s">
        <v>193</v>
      </c>
      <c r="C140" s="12">
        <f>C141+C146+C149</f>
        <v>56887.87</v>
      </c>
      <c r="D140" s="12">
        <f>D141+D146+D149</f>
        <v>25962.17</v>
      </c>
      <c r="E140" s="12" t="s">
        <v>209</v>
      </c>
      <c r="F140" s="12">
        <f>D140</f>
        <v>25962.17</v>
      </c>
    </row>
    <row r="141" spans="1:6" s="1" customFormat="1" ht="45" x14ac:dyDescent="0.25">
      <c r="A141" s="7" t="s">
        <v>14</v>
      </c>
      <c r="B141" s="7" t="s">
        <v>194</v>
      </c>
      <c r="C141" s="8">
        <f>C142+C143+C144+C145</f>
        <v>36313.79</v>
      </c>
      <c r="D141" s="8">
        <f>D142+D143+D144+D145</f>
        <v>15428.359999999999</v>
      </c>
      <c r="E141" s="8" t="s">
        <v>210</v>
      </c>
      <c r="F141" s="12">
        <f t="shared" ref="F141:F158" si="4">D141</f>
        <v>15428.359999999999</v>
      </c>
    </row>
    <row r="142" spans="1:6" s="1" customFormat="1" ht="45" x14ac:dyDescent="0.25">
      <c r="A142" s="9" t="s">
        <v>16</v>
      </c>
      <c r="B142" s="7" t="s">
        <v>195</v>
      </c>
      <c r="C142" s="8">
        <v>7800.33</v>
      </c>
      <c r="D142" s="8">
        <v>3374.73</v>
      </c>
      <c r="E142" s="8" t="s">
        <v>211</v>
      </c>
      <c r="F142" s="12">
        <f t="shared" si="4"/>
        <v>3374.73</v>
      </c>
    </row>
    <row r="143" spans="1:6" s="1" customFormat="1" ht="56.25" x14ac:dyDescent="0.25">
      <c r="A143" s="9" t="s">
        <v>71</v>
      </c>
      <c r="B143" s="7" t="s">
        <v>196</v>
      </c>
      <c r="C143" s="8">
        <v>0</v>
      </c>
      <c r="D143" s="8">
        <v>0</v>
      </c>
      <c r="E143" s="8" t="s">
        <v>40</v>
      </c>
      <c r="F143" s="12">
        <f t="shared" si="4"/>
        <v>0</v>
      </c>
    </row>
    <row r="144" spans="1:6" s="1" customFormat="1" ht="45" x14ac:dyDescent="0.25">
      <c r="A144" s="9" t="s">
        <v>73</v>
      </c>
      <c r="B144" s="7" t="s">
        <v>197</v>
      </c>
      <c r="C144" s="8">
        <v>6330</v>
      </c>
      <c r="D144" s="8">
        <v>0</v>
      </c>
      <c r="E144" s="8" t="s">
        <v>58</v>
      </c>
      <c r="F144" s="12">
        <f t="shared" si="4"/>
        <v>0</v>
      </c>
    </row>
    <row r="145" spans="1:6" s="1" customFormat="1" ht="33.75" x14ac:dyDescent="0.25">
      <c r="A145" s="9" t="s">
        <v>166</v>
      </c>
      <c r="B145" s="7" t="s">
        <v>198</v>
      </c>
      <c r="C145" s="8">
        <v>22183.46</v>
      </c>
      <c r="D145" s="8">
        <v>12053.63</v>
      </c>
      <c r="E145" s="8" t="s">
        <v>212</v>
      </c>
      <c r="F145" s="12">
        <f t="shared" si="4"/>
        <v>12053.63</v>
      </c>
    </row>
    <row r="146" spans="1:6" s="1" customFormat="1" ht="67.5" x14ac:dyDescent="0.25">
      <c r="A146" s="7" t="s">
        <v>64</v>
      </c>
      <c r="B146" s="7" t="s">
        <v>199</v>
      </c>
      <c r="C146" s="8">
        <f>C147+C148</f>
        <v>574.08000000000004</v>
      </c>
      <c r="D146" s="8">
        <f>D147+D148</f>
        <v>144.41999999999999</v>
      </c>
      <c r="E146" s="8" t="s">
        <v>213</v>
      </c>
      <c r="F146" s="12">
        <f t="shared" si="4"/>
        <v>144.41999999999999</v>
      </c>
    </row>
    <row r="147" spans="1:6" s="1" customFormat="1" ht="45" x14ac:dyDescent="0.25">
      <c r="A147" s="9" t="s">
        <v>153</v>
      </c>
      <c r="B147" s="7" t="s">
        <v>200</v>
      </c>
      <c r="C147" s="8">
        <v>0</v>
      </c>
      <c r="D147" s="8">
        <v>0</v>
      </c>
      <c r="E147" s="8" t="s">
        <v>40</v>
      </c>
      <c r="F147" s="12">
        <f t="shared" si="4"/>
        <v>0</v>
      </c>
    </row>
    <row r="148" spans="1:6" s="1" customFormat="1" ht="45" x14ac:dyDescent="0.25">
      <c r="A148" s="9" t="s">
        <v>154</v>
      </c>
      <c r="B148" s="7" t="s">
        <v>201</v>
      </c>
      <c r="C148" s="8">
        <v>574.08000000000004</v>
      </c>
      <c r="D148" s="8">
        <v>144.41999999999999</v>
      </c>
      <c r="E148" s="8" t="s">
        <v>213</v>
      </c>
      <c r="F148" s="12">
        <f t="shared" si="4"/>
        <v>144.41999999999999</v>
      </c>
    </row>
    <row r="149" spans="1:6" s="1" customFormat="1" x14ac:dyDescent="0.25">
      <c r="A149" s="7" t="s">
        <v>79</v>
      </c>
      <c r="B149" s="7" t="s">
        <v>202</v>
      </c>
      <c r="C149" s="8">
        <f>C150</f>
        <v>20000</v>
      </c>
      <c r="D149" s="8">
        <f>D150</f>
        <v>10389.39</v>
      </c>
      <c r="E149" s="8" t="s">
        <v>214</v>
      </c>
      <c r="F149" s="12">
        <f t="shared" si="4"/>
        <v>10389.39</v>
      </c>
    </row>
    <row r="150" spans="1:6" s="1" customFormat="1" ht="22.5" x14ac:dyDescent="0.25">
      <c r="A150" s="9" t="s">
        <v>83</v>
      </c>
      <c r="B150" s="7" t="s">
        <v>203</v>
      </c>
      <c r="C150" s="8">
        <v>20000</v>
      </c>
      <c r="D150" s="8">
        <v>10389.39</v>
      </c>
      <c r="E150" s="8" t="s">
        <v>214</v>
      </c>
      <c r="F150" s="12">
        <f t="shared" si="4"/>
        <v>10389.39</v>
      </c>
    </row>
    <row r="151" spans="1:6" s="1" customFormat="1" x14ac:dyDescent="0.25">
      <c r="A151" s="11" t="s">
        <v>60</v>
      </c>
      <c r="B151" s="11" t="s">
        <v>204</v>
      </c>
      <c r="C151" s="12">
        <f>C152</f>
        <v>100418.3</v>
      </c>
      <c r="D151" s="12">
        <f>D152</f>
        <v>48148.47</v>
      </c>
      <c r="E151" s="12" t="s">
        <v>113</v>
      </c>
      <c r="F151" s="12">
        <f t="shared" si="4"/>
        <v>48148.47</v>
      </c>
    </row>
    <row r="152" spans="1:6" s="1" customFormat="1" ht="22.5" x14ac:dyDescent="0.25">
      <c r="A152" s="7" t="s">
        <v>14</v>
      </c>
      <c r="B152" s="7" t="s">
        <v>205</v>
      </c>
      <c r="C152" s="8">
        <f>C153+C154</f>
        <v>100418.3</v>
      </c>
      <c r="D152" s="8">
        <f>D153+D154</f>
        <v>48148.47</v>
      </c>
      <c r="E152" s="12" t="s">
        <v>113</v>
      </c>
      <c r="F152" s="12">
        <f t="shared" si="4"/>
        <v>48148.47</v>
      </c>
    </row>
    <row r="153" spans="1:6" s="1" customFormat="1" ht="45" x14ac:dyDescent="0.25">
      <c r="A153" s="9" t="s">
        <v>16</v>
      </c>
      <c r="B153" s="7" t="s">
        <v>206</v>
      </c>
      <c r="C153" s="8">
        <v>88170.85</v>
      </c>
      <c r="D153" s="8">
        <v>40544.129999999997</v>
      </c>
      <c r="E153" s="8" t="s">
        <v>215</v>
      </c>
      <c r="F153" s="12">
        <f t="shared" si="4"/>
        <v>40544.129999999997</v>
      </c>
    </row>
    <row r="154" spans="1:6" s="1" customFormat="1" ht="56.25" x14ac:dyDescent="0.25">
      <c r="A154" s="9" t="s">
        <v>71</v>
      </c>
      <c r="B154" s="7" t="s">
        <v>207</v>
      </c>
      <c r="C154" s="8">
        <v>12247.45</v>
      </c>
      <c r="D154" s="8">
        <v>7604.34</v>
      </c>
      <c r="E154" s="8" t="s">
        <v>216</v>
      </c>
      <c r="F154" s="12">
        <f t="shared" si="4"/>
        <v>7604.34</v>
      </c>
    </row>
    <row r="155" spans="1:6" s="1" customFormat="1" x14ac:dyDescent="0.25">
      <c r="A155" s="7" t="s">
        <v>12</v>
      </c>
      <c r="B155" s="7" t="s">
        <v>105</v>
      </c>
      <c r="C155" s="8">
        <f>C156</f>
        <v>5846.27</v>
      </c>
      <c r="D155" s="8">
        <f>D156</f>
        <v>2437.2399999999998</v>
      </c>
      <c r="E155" s="8" t="s">
        <v>217</v>
      </c>
      <c r="F155" s="12">
        <f t="shared" si="4"/>
        <v>2437.2399999999998</v>
      </c>
    </row>
    <row r="156" spans="1:6" s="1" customFormat="1" ht="33.75" x14ac:dyDescent="0.25">
      <c r="A156" s="7" t="s">
        <v>14</v>
      </c>
      <c r="B156" s="7" t="s">
        <v>106</v>
      </c>
      <c r="C156" s="8">
        <f>C157</f>
        <v>5846.27</v>
      </c>
      <c r="D156" s="8">
        <f>D157</f>
        <v>2437.2399999999998</v>
      </c>
      <c r="E156" s="8" t="s">
        <v>217</v>
      </c>
      <c r="F156" s="12">
        <f t="shared" si="4"/>
        <v>2437.2399999999998</v>
      </c>
    </row>
    <row r="157" spans="1:6" s="1" customFormat="1" ht="22.5" x14ac:dyDescent="0.25">
      <c r="A157" s="9" t="s">
        <v>16</v>
      </c>
      <c r="B157" s="7" t="s">
        <v>208</v>
      </c>
      <c r="C157" s="8">
        <v>5846.27</v>
      </c>
      <c r="D157" s="8">
        <v>2437.2399999999998</v>
      </c>
      <c r="E157" s="8" t="s">
        <v>217</v>
      </c>
      <c r="F157" s="12">
        <f t="shared" si="4"/>
        <v>2437.2399999999998</v>
      </c>
    </row>
    <row r="158" spans="1:6" s="1" customFormat="1" x14ac:dyDescent="0.25">
      <c r="A158" s="15" t="s">
        <v>35</v>
      </c>
      <c r="B158" s="16"/>
      <c r="C158" s="10">
        <f>C155+C151+C140</f>
        <v>163152.44</v>
      </c>
      <c r="D158" s="10">
        <f>D155+D151+D140</f>
        <v>76547.88</v>
      </c>
      <c r="E158" s="10" t="s">
        <v>112</v>
      </c>
      <c r="F158" s="10">
        <f t="shared" si="4"/>
        <v>76547.88</v>
      </c>
    </row>
    <row r="159" spans="1:6" s="1" customFormat="1" x14ac:dyDescent="0.25">
      <c r="A159" s="19" t="s">
        <v>224</v>
      </c>
      <c r="B159" s="20"/>
      <c r="C159" s="20"/>
      <c r="D159" s="20"/>
      <c r="E159" s="20"/>
      <c r="F159" s="21"/>
    </row>
    <row r="160" spans="1:6" s="1" customFormat="1" ht="33.75" x14ac:dyDescent="0.25">
      <c r="A160" s="11" t="s">
        <v>60</v>
      </c>
      <c r="B160" s="11" t="s">
        <v>218</v>
      </c>
      <c r="C160" s="12">
        <f>C161</f>
        <v>100</v>
      </c>
      <c r="D160" s="12">
        <f>D161</f>
        <v>34.880000000000003</v>
      </c>
      <c r="E160" s="12" t="s">
        <v>225</v>
      </c>
      <c r="F160" s="12">
        <f>D160</f>
        <v>34.880000000000003</v>
      </c>
    </row>
    <row r="161" spans="1:6" s="1" customFormat="1" ht="33.75" x14ac:dyDescent="0.25">
      <c r="A161" s="7" t="s">
        <v>14</v>
      </c>
      <c r="B161" s="7" t="s">
        <v>219</v>
      </c>
      <c r="C161" s="8">
        <f>C162</f>
        <v>100</v>
      </c>
      <c r="D161" s="8">
        <f>D162</f>
        <v>34.880000000000003</v>
      </c>
      <c r="E161" s="8" t="s">
        <v>225</v>
      </c>
      <c r="F161" s="8">
        <f t="shared" ref="F161:F166" si="5">D161</f>
        <v>34.880000000000003</v>
      </c>
    </row>
    <row r="162" spans="1:6" s="1" customFormat="1" ht="33.75" x14ac:dyDescent="0.25">
      <c r="A162" s="9" t="s">
        <v>71</v>
      </c>
      <c r="B162" s="7" t="s">
        <v>220</v>
      </c>
      <c r="C162" s="8">
        <v>100</v>
      </c>
      <c r="D162" s="8">
        <v>34.880000000000003</v>
      </c>
      <c r="E162" s="8" t="s">
        <v>225</v>
      </c>
      <c r="F162" s="8">
        <f t="shared" si="5"/>
        <v>34.880000000000003</v>
      </c>
    </row>
    <row r="163" spans="1:6" s="1" customFormat="1" ht="56.25" x14ac:dyDescent="0.25">
      <c r="A163" s="11" t="s">
        <v>77</v>
      </c>
      <c r="B163" s="11" t="s">
        <v>221</v>
      </c>
      <c r="C163" s="12">
        <f>C164</f>
        <v>692</v>
      </c>
      <c r="D163" s="12">
        <f>D164</f>
        <v>264.99</v>
      </c>
      <c r="E163" s="12" t="s">
        <v>226</v>
      </c>
      <c r="F163" s="12">
        <f t="shared" si="5"/>
        <v>264.99</v>
      </c>
    </row>
    <row r="164" spans="1:6" s="1" customFormat="1" ht="22.5" x14ac:dyDescent="0.25">
      <c r="A164" s="7" t="s">
        <v>14</v>
      </c>
      <c r="B164" s="7" t="s">
        <v>222</v>
      </c>
      <c r="C164" s="8">
        <f>C165</f>
        <v>692</v>
      </c>
      <c r="D164" s="8">
        <f>D165</f>
        <v>264.99</v>
      </c>
      <c r="E164" s="8" t="s">
        <v>226</v>
      </c>
      <c r="F164" s="8">
        <f t="shared" si="5"/>
        <v>264.99</v>
      </c>
    </row>
    <row r="165" spans="1:6" s="1" customFormat="1" ht="56.25" x14ac:dyDescent="0.25">
      <c r="A165" s="9" t="s">
        <v>16</v>
      </c>
      <c r="B165" s="7" t="s">
        <v>223</v>
      </c>
      <c r="C165" s="8">
        <v>692</v>
      </c>
      <c r="D165" s="8">
        <v>264.99</v>
      </c>
      <c r="E165" s="8" t="s">
        <v>226</v>
      </c>
      <c r="F165" s="8">
        <f t="shared" si="5"/>
        <v>264.99</v>
      </c>
    </row>
    <row r="166" spans="1:6" s="1" customFormat="1" x14ac:dyDescent="0.25">
      <c r="A166" s="15" t="s">
        <v>35</v>
      </c>
      <c r="B166" s="16"/>
      <c r="C166" s="10">
        <f>C160+C163</f>
        <v>792</v>
      </c>
      <c r="D166" s="10">
        <f>D160+D163</f>
        <v>299.87</v>
      </c>
      <c r="E166" s="10" t="s">
        <v>188</v>
      </c>
      <c r="F166" s="10">
        <f t="shared" si="5"/>
        <v>299.87</v>
      </c>
    </row>
    <row r="167" spans="1:6" s="1" customFormat="1" x14ac:dyDescent="0.25">
      <c r="A167" s="19" t="s">
        <v>242</v>
      </c>
      <c r="B167" s="20"/>
      <c r="C167" s="20"/>
      <c r="D167" s="20"/>
      <c r="E167" s="20"/>
      <c r="F167" s="21"/>
    </row>
    <row r="168" spans="1:6" s="1" customFormat="1" ht="33.75" x14ac:dyDescent="0.25">
      <c r="A168" s="11" t="s">
        <v>38</v>
      </c>
      <c r="B168" s="11" t="s">
        <v>227</v>
      </c>
      <c r="C168" s="12">
        <f>C169+C173</f>
        <v>148.31</v>
      </c>
      <c r="D168" s="12">
        <f>D169+D173</f>
        <v>49.155000000000001</v>
      </c>
      <c r="E168" s="12" t="s">
        <v>244</v>
      </c>
      <c r="F168" s="12">
        <f>D168</f>
        <v>49.155000000000001</v>
      </c>
    </row>
    <row r="169" spans="1:6" s="1" customFormat="1" ht="33.75" x14ac:dyDescent="0.25">
      <c r="A169" s="7" t="s">
        <v>14</v>
      </c>
      <c r="B169" s="7" t="s">
        <v>228</v>
      </c>
      <c r="C169" s="8">
        <f>C170</f>
        <v>98.31</v>
      </c>
      <c r="D169" s="8">
        <f>D170</f>
        <v>49.155000000000001</v>
      </c>
      <c r="E169" s="8" t="s">
        <v>229</v>
      </c>
      <c r="F169" s="12">
        <f t="shared" ref="F169:F177" si="6">D169</f>
        <v>49.155000000000001</v>
      </c>
    </row>
    <row r="170" spans="1:6" s="1" customFormat="1" ht="33.75" x14ac:dyDescent="0.25">
      <c r="A170" s="9" t="s">
        <v>73</v>
      </c>
      <c r="B170" s="7" t="s">
        <v>230</v>
      </c>
      <c r="C170" s="8">
        <f>C171+C172</f>
        <v>98.31</v>
      </c>
      <c r="D170" s="8">
        <f>D171+D172</f>
        <v>49.155000000000001</v>
      </c>
      <c r="E170" s="8" t="s">
        <v>229</v>
      </c>
      <c r="F170" s="12">
        <f t="shared" si="6"/>
        <v>49.155000000000001</v>
      </c>
    </row>
    <row r="171" spans="1:6" s="1" customFormat="1" ht="180" x14ac:dyDescent="0.25">
      <c r="A171" s="9" t="s">
        <v>231</v>
      </c>
      <c r="B171" s="7" t="s">
        <v>232</v>
      </c>
      <c r="C171" s="8">
        <v>62.41</v>
      </c>
      <c r="D171" s="8">
        <v>31.204999999999998</v>
      </c>
      <c r="E171" s="8" t="s">
        <v>229</v>
      </c>
      <c r="F171" s="12">
        <f t="shared" si="6"/>
        <v>31.204999999999998</v>
      </c>
    </row>
    <row r="172" spans="1:6" s="1" customFormat="1" ht="33.75" x14ac:dyDescent="0.25">
      <c r="A172" s="9" t="s">
        <v>233</v>
      </c>
      <c r="B172" s="7" t="s">
        <v>234</v>
      </c>
      <c r="C172" s="8">
        <v>35.9</v>
      </c>
      <c r="D172" s="8">
        <v>17.95</v>
      </c>
      <c r="E172" s="8" t="s">
        <v>229</v>
      </c>
      <c r="F172" s="12">
        <f t="shared" si="6"/>
        <v>17.95</v>
      </c>
    </row>
    <row r="173" spans="1:6" s="1" customFormat="1" ht="33.75" x14ac:dyDescent="0.25">
      <c r="A173" s="7" t="s">
        <v>64</v>
      </c>
      <c r="B173" s="7" t="s">
        <v>235</v>
      </c>
      <c r="C173" s="8">
        <f>C174</f>
        <v>50</v>
      </c>
      <c r="D173" s="8">
        <f>D174</f>
        <v>0</v>
      </c>
      <c r="E173" s="8" t="s">
        <v>236</v>
      </c>
      <c r="F173" s="12">
        <f t="shared" si="6"/>
        <v>0</v>
      </c>
    </row>
    <row r="174" spans="1:6" s="1" customFormat="1" ht="33.75" x14ac:dyDescent="0.25">
      <c r="A174" s="9" t="s">
        <v>153</v>
      </c>
      <c r="B174" s="7" t="s">
        <v>237</v>
      </c>
      <c r="C174" s="8">
        <v>50</v>
      </c>
      <c r="D174" s="8">
        <v>0</v>
      </c>
      <c r="E174" s="8" t="s">
        <v>236</v>
      </c>
      <c r="F174" s="12">
        <f t="shared" si="6"/>
        <v>0</v>
      </c>
    </row>
    <row r="175" spans="1:6" s="1" customFormat="1" ht="33.75" x14ac:dyDescent="0.25">
      <c r="A175" s="11" t="s">
        <v>26</v>
      </c>
      <c r="B175" s="11" t="s">
        <v>238</v>
      </c>
      <c r="C175" s="12">
        <f>C176</f>
        <v>400</v>
      </c>
      <c r="D175" s="12">
        <f>D176</f>
        <v>204</v>
      </c>
      <c r="E175" s="12" t="s">
        <v>239</v>
      </c>
      <c r="F175" s="12">
        <f t="shared" si="6"/>
        <v>204</v>
      </c>
    </row>
    <row r="176" spans="1:6" s="1" customFormat="1" ht="45" x14ac:dyDescent="0.25">
      <c r="A176" s="7" t="s">
        <v>14</v>
      </c>
      <c r="B176" s="7" t="s">
        <v>240</v>
      </c>
      <c r="C176" s="8">
        <f>C177</f>
        <v>400</v>
      </c>
      <c r="D176" s="8">
        <f>D177</f>
        <v>204</v>
      </c>
      <c r="E176" s="8" t="s">
        <v>239</v>
      </c>
      <c r="F176" s="12">
        <f t="shared" si="6"/>
        <v>204</v>
      </c>
    </row>
    <row r="177" spans="1:6" s="1" customFormat="1" ht="33.75" x14ac:dyDescent="0.25">
      <c r="A177" s="9" t="s">
        <v>166</v>
      </c>
      <c r="B177" s="7" t="s">
        <v>241</v>
      </c>
      <c r="C177" s="8">
        <v>400</v>
      </c>
      <c r="D177" s="8">
        <v>204</v>
      </c>
      <c r="E177" s="8" t="s">
        <v>239</v>
      </c>
      <c r="F177" s="12">
        <f t="shared" si="6"/>
        <v>204</v>
      </c>
    </row>
    <row r="178" spans="1:6" s="1" customFormat="1" x14ac:dyDescent="0.25">
      <c r="A178" s="15" t="s">
        <v>35</v>
      </c>
      <c r="B178" s="16"/>
      <c r="C178" s="10">
        <f>C168+C175</f>
        <v>548.30999999999995</v>
      </c>
      <c r="D178" s="10">
        <f>D168+D175</f>
        <v>253.155</v>
      </c>
      <c r="E178" s="10" t="s">
        <v>243</v>
      </c>
      <c r="F178" s="10">
        <v>148.31</v>
      </c>
    </row>
    <row r="179" spans="1:6" s="1" customFormat="1" x14ac:dyDescent="0.25">
      <c r="A179" s="19" t="s">
        <v>335</v>
      </c>
      <c r="B179" s="20"/>
      <c r="C179" s="20"/>
      <c r="D179" s="20"/>
      <c r="E179" s="20"/>
      <c r="F179" s="21"/>
    </row>
    <row r="180" spans="1:6" s="1" customFormat="1" ht="22.5" x14ac:dyDescent="0.25">
      <c r="A180" s="11" t="s">
        <v>38</v>
      </c>
      <c r="B180" s="11" t="s">
        <v>245</v>
      </c>
      <c r="C180" s="12">
        <f>C181+C185+C191+C196+C200+C206</f>
        <v>36237.199999999997</v>
      </c>
      <c r="D180" s="12">
        <f>D181+D185+D191+D196+D200+D206</f>
        <v>6667.3600000000006</v>
      </c>
      <c r="E180" s="12" t="s">
        <v>336</v>
      </c>
      <c r="F180" s="12">
        <f>D180</f>
        <v>6667.3600000000006</v>
      </c>
    </row>
    <row r="181" spans="1:6" s="1" customFormat="1" ht="67.5" x14ac:dyDescent="0.25">
      <c r="A181" s="7" t="s">
        <v>14</v>
      </c>
      <c r="B181" s="7" t="s">
        <v>246</v>
      </c>
      <c r="C181" s="8">
        <f>C182+C183+C184</f>
        <v>15695.06</v>
      </c>
      <c r="D181" s="8">
        <f>D182+D183+D184</f>
        <v>3742.28</v>
      </c>
      <c r="E181" s="8" t="s">
        <v>337</v>
      </c>
      <c r="F181" s="12">
        <f t="shared" ref="F181:F244" si="7">D181</f>
        <v>3742.28</v>
      </c>
    </row>
    <row r="182" spans="1:6" s="1" customFormat="1" ht="45" x14ac:dyDescent="0.25">
      <c r="A182" s="9" t="s">
        <v>16</v>
      </c>
      <c r="B182" s="7" t="s">
        <v>247</v>
      </c>
      <c r="C182" s="8">
        <v>0</v>
      </c>
      <c r="D182" s="8">
        <v>0</v>
      </c>
      <c r="E182" s="8" t="s">
        <v>40</v>
      </c>
      <c r="F182" s="12">
        <f t="shared" si="7"/>
        <v>0</v>
      </c>
    </row>
    <row r="183" spans="1:6" s="1" customFormat="1" ht="56.25" x14ac:dyDescent="0.25">
      <c r="A183" s="9" t="s">
        <v>71</v>
      </c>
      <c r="B183" s="7" t="s">
        <v>248</v>
      </c>
      <c r="C183" s="8">
        <v>106</v>
      </c>
      <c r="D183" s="8">
        <v>24</v>
      </c>
      <c r="E183" s="8" t="s">
        <v>338</v>
      </c>
      <c r="F183" s="12">
        <f t="shared" si="7"/>
        <v>24</v>
      </c>
    </row>
    <row r="184" spans="1:6" s="1" customFormat="1" ht="112.5" x14ac:dyDescent="0.25">
      <c r="A184" s="9" t="s">
        <v>73</v>
      </c>
      <c r="B184" s="7" t="s">
        <v>249</v>
      </c>
      <c r="C184" s="8">
        <v>15589.06</v>
      </c>
      <c r="D184" s="8">
        <v>3718.28</v>
      </c>
      <c r="E184" s="8" t="s">
        <v>339</v>
      </c>
      <c r="F184" s="12">
        <f t="shared" si="7"/>
        <v>3718.28</v>
      </c>
    </row>
    <row r="185" spans="1:6" s="1" customFormat="1" ht="33.75" x14ac:dyDescent="0.25">
      <c r="A185" s="7" t="s">
        <v>18</v>
      </c>
      <c r="B185" s="7" t="s">
        <v>250</v>
      </c>
      <c r="C185" s="8">
        <f>C186+C187+C188+C189+C190</f>
        <v>968.65</v>
      </c>
      <c r="D185" s="8">
        <f>D186+D187+D188+D189+D190</f>
        <v>0</v>
      </c>
      <c r="E185" s="8" t="s">
        <v>340</v>
      </c>
      <c r="F185" s="12">
        <f t="shared" si="7"/>
        <v>0</v>
      </c>
    </row>
    <row r="186" spans="1:6" s="1" customFormat="1" ht="45" x14ac:dyDescent="0.25">
      <c r="A186" s="9" t="s">
        <v>42</v>
      </c>
      <c r="B186" s="7" t="s">
        <v>251</v>
      </c>
      <c r="C186" s="8">
        <v>0</v>
      </c>
      <c r="D186" s="8">
        <v>0</v>
      </c>
      <c r="E186" s="8" t="s">
        <v>40</v>
      </c>
      <c r="F186" s="12">
        <f t="shared" si="7"/>
        <v>0</v>
      </c>
    </row>
    <row r="187" spans="1:6" s="1" customFormat="1" ht="22.5" x14ac:dyDescent="0.25">
      <c r="A187" s="9" t="s">
        <v>44</v>
      </c>
      <c r="B187" s="7" t="s">
        <v>252</v>
      </c>
      <c r="C187" s="8">
        <v>923.65</v>
      </c>
      <c r="D187" s="8">
        <v>0</v>
      </c>
      <c r="E187" s="8" t="s">
        <v>340</v>
      </c>
      <c r="F187" s="12">
        <f t="shared" si="7"/>
        <v>0</v>
      </c>
    </row>
    <row r="188" spans="1:6" s="1" customFormat="1" ht="22.5" x14ac:dyDescent="0.25">
      <c r="A188" s="9" t="s">
        <v>50</v>
      </c>
      <c r="B188" s="7" t="s">
        <v>253</v>
      </c>
      <c r="C188" s="8">
        <v>45</v>
      </c>
      <c r="D188" s="8">
        <v>0</v>
      </c>
      <c r="E188" s="8" t="s">
        <v>340</v>
      </c>
      <c r="F188" s="12">
        <f t="shared" si="7"/>
        <v>0</v>
      </c>
    </row>
    <row r="189" spans="1:6" s="1" customFormat="1" ht="45" x14ac:dyDescent="0.25">
      <c r="A189" s="9" t="s">
        <v>52</v>
      </c>
      <c r="B189" s="7" t="s">
        <v>254</v>
      </c>
      <c r="C189" s="8">
        <v>0</v>
      </c>
      <c r="D189" s="8">
        <v>0</v>
      </c>
      <c r="E189" s="8" t="s">
        <v>40</v>
      </c>
      <c r="F189" s="12">
        <f t="shared" si="7"/>
        <v>0</v>
      </c>
    </row>
    <row r="190" spans="1:6" s="1" customFormat="1" ht="45" x14ac:dyDescent="0.25">
      <c r="A190" s="9" t="s">
        <v>54</v>
      </c>
      <c r="B190" s="7" t="s">
        <v>255</v>
      </c>
      <c r="C190" s="8">
        <v>0</v>
      </c>
      <c r="D190" s="8">
        <v>0</v>
      </c>
      <c r="E190" s="8" t="s">
        <v>40</v>
      </c>
      <c r="F190" s="12">
        <f t="shared" si="7"/>
        <v>0</v>
      </c>
    </row>
    <row r="191" spans="1:6" s="1" customFormat="1" ht="45" x14ac:dyDescent="0.25">
      <c r="A191" s="7" t="s">
        <v>64</v>
      </c>
      <c r="B191" s="7" t="s">
        <v>256</v>
      </c>
      <c r="C191" s="8">
        <f>C192+C193+C194+C195</f>
        <v>68</v>
      </c>
      <c r="D191" s="8">
        <f>D192+D193+D194+D195</f>
        <v>0</v>
      </c>
      <c r="E191" s="8" t="s">
        <v>340</v>
      </c>
      <c r="F191" s="12">
        <f t="shared" si="7"/>
        <v>0</v>
      </c>
    </row>
    <row r="192" spans="1:6" s="1" customFormat="1" ht="56.25" x14ac:dyDescent="0.25">
      <c r="A192" s="9" t="s">
        <v>153</v>
      </c>
      <c r="B192" s="7" t="s">
        <v>257</v>
      </c>
      <c r="C192" s="8">
        <v>0</v>
      </c>
      <c r="D192" s="8">
        <v>0</v>
      </c>
      <c r="E192" s="8" t="s">
        <v>40</v>
      </c>
      <c r="F192" s="12">
        <f t="shared" si="7"/>
        <v>0</v>
      </c>
    </row>
    <row r="193" spans="1:6" s="1" customFormat="1" ht="22.5" x14ac:dyDescent="0.25">
      <c r="A193" s="9" t="s">
        <v>158</v>
      </c>
      <c r="B193" s="7" t="s">
        <v>258</v>
      </c>
      <c r="C193" s="8">
        <v>10</v>
      </c>
      <c r="D193" s="8">
        <v>0</v>
      </c>
      <c r="E193" s="8" t="s">
        <v>340</v>
      </c>
      <c r="F193" s="12">
        <f t="shared" si="7"/>
        <v>0</v>
      </c>
    </row>
    <row r="194" spans="1:6" s="1" customFormat="1" ht="112.5" x14ac:dyDescent="0.25">
      <c r="A194" s="9" t="s">
        <v>154</v>
      </c>
      <c r="B194" s="7" t="s">
        <v>259</v>
      </c>
      <c r="C194" s="8">
        <v>38</v>
      </c>
      <c r="D194" s="8">
        <v>0</v>
      </c>
      <c r="E194" s="8" t="s">
        <v>340</v>
      </c>
      <c r="F194" s="12">
        <f t="shared" si="7"/>
        <v>0</v>
      </c>
    </row>
    <row r="195" spans="1:6" s="1" customFormat="1" ht="78.75" x14ac:dyDescent="0.25">
      <c r="A195" s="9" t="s">
        <v>66</v>
      </c>
      <c r="B195" s="7" t="s">
        <v>260</v>
      </c>
      <c r="C195" s="8">
        <v>20</v>
      </c>
      <c r="D195" s="8">
        <v>0</v>
      </c>
      <c r="E195" s="8" t="s">
        <v>340</v>
      </c>
      <c r="F195" s="12">
        <f t="shared" si="7"/>
        <v>0</v>
      </c>
    </row>
    <row r="196" spans="1:6" s="1" customFormat="1" ht="56.25" x14ac:dyDescent="0.25">
      <c r="A196" s="7" t="s">
        <v>79</v>
      </c>
      <c r="B196" s="7" t="s">
        <v>261</v>
      </c>
      <c r="C196" s="8">
        <f>C197+C198+C199</f>
        <v>17327.77</v>
      </c>
      <c r="D196" s="8">
        <f>D197+D198+D199</f>
        <v>2486.66</v>
      </c>
      <c r="E196" s="8" t="s">
        <v>341</v>
      </c>
      <c r="F196" s="12">
        <f t="shared" si="7"/>
        <v>2486.66</v>
      </c>
    </row>
    <row r="197" spans="1:6" s="1" customFormat="1" ht="78.75" x14ac:dyDescent="0.25">
      <c r="A197" s="9" t="s">
        <v>81</v>
      </c>
      <c r="B197" s="7" t="s">
        <v>262</v>
      </c>
      <c r="C197" s="8">
        <v>0</v>
      </c>
      <c r="D197" s="8">
        <v>0</v>
      </c>
      <c r="E197" s="8" t="s">
        <v>40</v>
      </c>
      <c r="F197" s="12">
        <f t="shared" si="7"/>
        <v>0</v>
      </c>
    </row>
    <row r="198" spans="1:6" s="1" customFormat="1" ht="33.75" x14ac:dyDescent="0.25">
      <c r="A198" s="9" t="s">
        <v>263</v>
      </c>
      <c r="B198" s="7" t="s">
        <v>264</v>
      </c>
      <c r="C198" s="8">
        <v>17327.77</v>
      </c>
      <c r="D198" s="8">
        <v>2486.66</v>
      </c>
      <c r="E198" s="8" t="s">
        <v>341</v>
      </c>
      <c r="F198" s="12">
        <f t="shared" si="7"/>
        <v>2486.66</v>
      </c>
    </row>
    <row r="199" spans="1:6" s="1" customFormat="1" ht="45" x14ac:dyDescent="0.25">
      <c r="A199" s="9" t="s">
        <v>265</v>
      </c>
      <c r="B199" s="7" t="s">
        <v>266</v>
      </c>
      <c r="C199" s="8">
        <v>0</v>
      </c>
      <c r="D199" s="8">
        <v>0</v>
      </c>
      <c r="E199" s="8" t="s">
        <v>40</v>
      </c>
      <c r="F199" s="12">
        <f t="shared" si="7"/>
        <v>0</v>
      </c>
    </row>
    <row r="200" spans="1:6" s="1" customFormat="1" ht="123.75" x14ac:dyDescent="0.25">
      <c r="A200" s="7" t="s">
        <v>85</v>
      </c>
      <c r="B200" s="7" t="s">
        <v>267</v>
      </c>
      <c r="C200" s="8">
        <f>C201+C202+C203+C204+C205</f>
        <v>651.9</v>
      </c>
      <c r="D200" s="8">
        <f>D201+D202+D203+D204+D205</f>
        <v>0</v>
      </c>
      <c r="E200" s="8" t="s">
        <v>340</v>
      </c>
      <c r="F200" s="12">
        <f t="shared" si="7"/>
        <v>0</v>
      </c>
    </row>
    <row r="201" spans="1:6" s="1" customFormat="1" ht="101.25" x14ac:dyDescent="0.25">
      <c r="A201" s="9" t="s">
        <v>268</v>
      </c>
      <c r="B201" s="7" t="s">
        <v>269</v>
      </c>
      <c r="C201" s="8">
        <v>356.9</v>
      </c>
      <c r="D201" s="8">
        <v>0</v>
      </c>
      <c r="E201" s="8" t="s">
        <v>340</v>
      </c>
      <c r="F201" s="12">
        <f t="shared" si="7"/>
        <v>0</v>
      </c>
    </row>
    <row r="202" spans="1:6" s="1" customFormat="1" ht="56.25" x14ac:dyDescent="0.25">
      <c r="A202" s="9" t="s">
        <v>270</v>
      </c>
      <c r="B202" s="7" t="s">
        <v>271</v>
      </c>
      <c r="C202" s="8">
        <v>183</v>
      </c>
      <c r="D202" s="8">
        <v>0</v>
      </c>
      <c r="E202" s="8" t="s">
        <v>340</v>
      </c>
      <c r="F202" s="12">
        <f t="shared" si="7"/>
        <v>0</v>
      </c>
    </row>
    <row r="203" spans="1:6" s="1" customFormat="1" ht="67.5" x14ac:dyDescent="0.25">
      <c r="A203" s="9" t="s">
        <v>272</v>
      </c>
      <c r="B203" s="7" t="s">
        <v>273</v>
      </c>
      <c r="C203" s="8">
        <v>54</v>
      </c>
      <c r="D203" s="8">
        <v>0</v>
      </c>
      <c r="E203" s="8" t="s">
        <v>340</v>
      </c>
      <c r="F203" s="12">
        <f t="shared" si="7"/>
        <v>0</v>
      </c>
    </row>
    <row r="204" spans="1:6" s="1" customFormat="1" ht="202.5" x14ac:dyDescent="0.25">
      <c r="A204" s="9" t="s">
        <v>274</v>
      </c>
      <c r="B204" s="7" t="s">
        <v>275</v>
      </c>
      <c r="C204" s="8">
        <v>13</v>
      </c>
      <c r="D204" s="8">
        <v>0</v>
      </c>
      <c r="E204" s="8" t="s">
        <v>340</v>
      </c>
      <c r="F204" s="12">
        <f t="shared" si="7"/>
        <v>0</v>
      </c>
    </row>
    <row r="205" spans="1:6" s="1" customFormat="1" ht="101.25" x14ac:dyDescent="0.25">
      <c r="A205" s="9" t="s">
        <v>276</v>
      </c>
      <c r="B205" s="7" t="s">
        <v>277</v>
      </c>
      <c r="C205" s="8">
        <v>45</v>
      </c>
      <c r="D205" s="8">
        <v>0</v>
      </c>
      <c r="E205" s="8" t="s">
        <v>340</v>
      </c>
      <c r="F205" s="12">
        <f t="shared" si="7"/>
        <v>0</v>
      </c>
    </row>
    <row r="206" spans="1:6" s="1" customFormat="1" x14ac:dyDescent="0.25">
      <c r="A206" s="7" t="s">
        <v>278</v>
      </c>
      <c r="B206" s="7" t="s">
        <v>279</v>
      </c>
      <c r="C206" s="8">
        <f>C207+C208+C209</f>
        <v>1525.8200000000002</v>
      </c>
      <c r="D206" s="8">
        <f>D207+D208+D209</f>
        <v>438.41999999999996</v>
      </c>
      <c r="E206" s="8" t="s">
        <v>342</v>
      </c>
      <c r="F206" s="12">
        <f t="shared" si="7"/>
        <v>438.41999999999996</v>
      </c>
    </row>
    <row r="207" spans="1:6" s="1" customFormat="1" ht="67.5" x14ac:dyDescent="0.25">
      <c r="A207" s="9" t="s">
        <v>280</v>
      </c>
      <c r="B207" s="7" t="s">
        <v>281</v>
      </c>
      <c r="C207" s="8">
        <v>1027</v>
      </c>
      <c r="D207" s="8">
        <v>408.03</v>
      </c>
      <c r="E207" s="8" t="s">
        <v>343</v>
      </c>
      <c r="F207" s="12">
        <f t="shared" si="7"/>
        <v>408.03</v>
      </c>
    </row>
    <row r="208" spans="1:6" s="1" customFormat="1" ht="67.5" x14ac:dyDescent="0.25">
      <c r="A208" s="9" t="s">
        <v>282</v>
      </c>
      <c r="B208" s="7" t="s">
        <v>283</v>
      </c>
      <c r="C208" s="8">
        <v>197.42</v>
      </c>
      <c r="D208" s="8">
        <v>30.39</v>
      </c>
      <c r="E208" s="8" t="s">
        <v>344</v>
      </c>
      <c r="F208" s="12">
        <f t="shared" si="7"/>
        <v>30.39</v>
      </c>
    </row>
    <row r="209" spans="1:6" s="1" customFormat="1" ht="45" x14ac:dyDescent="0.25">
      <c r="A209" s="9" t="s">
        <v>284</v>
      </c>
      <c r="B209" s="7" t="s">
        <v>285</v>
      </c>
      <c r="C209" s="8">
        <v>301.39999999999998</v>
      </c>
      <c r="D209" s="8">
        <v>0</v>
      </c>
      <c r="E209" s="8" t="s">
        <v>340</v>
      </c>
      <c r="F209" s="12">
        <f t="shared" si="7"/>
        <v>0</v>
      </c>
    </row>
    <row r="210" spans="1:6" s="1" customFormat="1" ht="56.25" x14ac:dyDescent="0.25">
      <c r="A210" s="11" t="s">
        <v>60</v>
      </c>
      <c r="B210" s="11" t="s">
        <v>286</v>
      </c>
      <c r="C210" s="12">
        <f>C211+C214+C216+C221</f>
        <v>39992.609999999993</v>
      </c>
      <c r="D210" s="12">
        <f>D211+D214+D216+D221</f>
        <v>549.79999999999995</v>
      </c>
      <c r="E210" s="12"/>
      <c r="F210" s="12">
        <f t="shared" si="7"/>
        <v>549.79999999999995</v>
      </c>
    </row>
    <row r="211" spans="1:6" s="1" customFormat="1" ht="33.75" x14ac:dyDescent="0.25">
      <c r="A211" s="7" t="s">
        <v>14</v>
      </c>
      <c r="B211" s="7" t="s">
        <v>287</v>
      </c>
      <c r="C211" s="8">
        <f>C212+C213</f>
        <v>954.14</v>
      </c>
      <c r="D211" s="8">
        <f>D212+D213</f>
        <v>172.13</v>
      </c>
      <c r="E211" s="8"/>
      <c r="F211" s="12">
        <f t="shared" si="7"/>
        <v>172.13</v>
      </c>
    </row>
    <row r="212" spans="1:6" s="1" customFormat="1" ht="22.5" x14ac:dyDescent="0.25">
      <c r="A212" s="9" t="s">
        <v>16</v>
      </c>
      <c r="B212" s="7" t="s">
        <v>288</v>
      </c>
      <c r="C212" s="8">
        <v>623.65</v>
      </c>
      <c r="D212" s="8">
        <v>172.13</v>
      </c>
      <c r="E212" s="8"/>
      <c r="F212" s="12">
        <f t="shared" si="7"/>
        <v>172.13</v>
      </c>
    </row>
    <row r="213" spans="1:6" s="1" customFormat="1" ht="22.5" x14ac:dyDescent="0.25">
      <c r="A213" s="9" t="s">
        <v>73</v>
      </c>
      <c r="B213" s="7" t="s">
        <v>289</v>
      </c>
      <c r="C213" s="8">
        <v>330.49</v>
      </c>
      <c r="D213" s="8">
        <v>0</v>
      </c>
      <c r="E213" s="8" t="s">
        <v>340</v>
      </c>
      <c r="F213" s="12">
        <f t="shared" si="7"/>
        <v>0</v>
      </c>
    </row>
    <row r="214" spans="1:6" s="1" customFormat="1" ht="56.25" x14ac:dyDescent="0.25">
      <c r="A214" s="7" t="s">
        <v>18</v>
      </c>
      <c r="B214" s="7" t="s">
        <v>290</v>
      </c>
      <c r="C214" s="8">
        <f>C215</f>
        <v>38441.199999999997</v>
      </c>
      <c r="D214" s="8">
        <f>D215</f>
        <v>0</v>
      </c>
      <c r="E214" s="8" t="s">
        <v>340</v>
      </c>
      <c r="F214" s="12">
        <f t="shared" si="7"/>
        <v>0</v>
      </c>
    </row>
    <row r="215" spans="1:6" s="1" customFormat="1" ht="56.25" x14ac:dyDescent="0.25">
      <c r="A215" s="9" t="s">
        <v>42</v>
      </c>
      <c r="B215" s="7" t="s">
        <v>291</v>
      </c>
      <c r="C215" s="8">
        <v>38441.199999999997</v>
      </c>
      <c r="D215" s="8">
        <v>0</v>
      </c>
      <c r="E215" s="8" t="s">
        <v>345</v>
      </c>
      <c r="F215" s="12">
        <f t="shared" si="7"/>
        <v>0</v>
      </c>
    </row>
    <row r="216" spans="1:6" s="1" customFormat="1" ht="78.75" x14ac:dyDescent="0.25">
      <c r="A216" s="7" t="s">
        <v>64</v>
      </c>
      <c r="B216" s="7" t="s">
        <v>292</v>
      </c>
      <c r="C216" s="8">
        <f>C217+C218+C219+C220</f>
        <v>597.27</v>
      </c>
      <c r="D216" s="8">
        <f>D217+D218+D219+D220</f>
        <v>377.67</v>
      </c>
      <c r="E216" s="8" t="s">
        <v>346</v>
      </c>
      <c r="F216" s="12">
        <f t="shared" si="7"/>
        <v>377.67</v>
      </c>
    </row>
    <row r="217" spans="1:6" s="1" customFormat="1" ht="45" x14ac:dyDescent="0.25">
      <c r="A217" s="9" t="s">
        <v>153</v>
      </c>
      <c r="B217" s="7" t="s">
        <v>293</v>
      </c>
      <c r="C217" s="8">
        <v>249.6</v>
      </c>
      <c r="D217" s="8">
        <v>30</v>
      </c>
      <c r="E217" s="8" t="s">
        <v>347</v>
      </c>
      <c r="F217" s="12">
        <f t="shared" si="7"/>
        <v>30</v>
      </c>
    </row>
    <row r="218" spans="1:6" s="1" customFormat="1" ht="56.25" x14ac:dyDescent="0.25">
      <c r="A218" s="9" t="s">
        <v>158</v>
      </c>
      <c r="B218" s="7" t="s">
        <v>294</v>
      </c>
      <c r="C218" s="8">
        <v>47.67</v>
      </c>
      <c r="D218" s="8">
        <v>47.67</v>
      </c>
      <c r="E218" s="8" t="s">
        <v>348</v>
      </c>
      <c r="F218" s="12">
        <f t="shared" si="7"/>
        <v>47.67</v>
      </c>
    </row>
    <row r="219" spans="1:6" s="1" customFormat="1" ht="45" x14ac:dyDescent="0.25">
      <c r="A219" s="9" t="s">
        <v>154</v>
      </c>
      <c r="B219" s="7" t="s">
        <v>295</v>
      </c>
      <c r="C219" s="8">
        <v>0</v>
      </c>
      <c r="D219" s="8">
        <v>0</v>
      </c>
      <c r="E219" s="8" t="s">
        <v>40</v>
      </c>
      <c r="F219" s="12">
        <f t="shared" si="7"/>
        <v>0</v>
      </c>
    </row>
    <row r="220" spans="1:6" s="1" customFormat="1" ht="56.25" x14ac:dyDescent="0.25">
      <c r="A220" s="9" t="s">
        <v>66</v>
      </c>
      <c r="B220" s="7" t="s">
        <v>296</v>
      </c>
      <c r="C220" s="8">
        <v>300</v>
      </c>
      <c r="D220" s="8">
        <v>300</v>
      </c>
      <c r="E220" s="8" t="s">
        <v>348</v>
      </c>
      <c r="F220" s="12">
        <f t="shared" si="7"/>
        <v>300</v>
      </c>
    </row>
    <row r="221" spans="1:6" s="1" customFormat="1" ht="45" x14ac:dyDescent="0.25">
      <c r="A221" s="7" t="s">
        <v>85</v>
      </c>
      <c r="B221" s="7" t="s">
        <v>297</v>
      </c>
      <c r="C221" s="8">
        <f>C222</f>
        <v>0</v>
      </c>
      <c r="D221" s="8">
        <f>D222</f>
        <v>0</v>
      </c>
      <c r="E221" s="8" t="s">
        <v>40</v>
      </c>
      <c r="F221" s="12">
        <f t="shared" si="7"/>
        <v>0</v>
      </c>
    </row>
    <row r="222" spans="1:6" s="1" customFormat="1" ht="45" x14ac:dyDescent="0.25">
      <c r="A222" s="9" t="s">
        <v>268</v>
      </c>
      <c r="B222" s="7" t="s">
        <v>298</v>
      </c>
      <c r="C222" s="8">
        <v>0</v>
      </c>
      <c r="D222" s="8">
        <v>0</v>
      </c>
      <c r="E222" s="8" t="s">
        <v>40</v>
      </c>
      <c r="F222" s="12">
        <f t="shared" si="7"/>
        <v>0</v>
      </c>
    </row>
    <row r="223" spans="1:6" s="1" customFormat="1" ht="45" x14ac:dyDescent="0.25">
      <c r="A223" s="11" t="s">
        <v>12</v>
      </c>
      <c r="B223" s="11" t="s">
        <v>299</v>
      </c>
      <c r="C223" s="12">
        <f>C224+C227+C229</f>
        <v>4207.57</v>
      </c>
      <c r="D223" s="12">
        <f>D224+D227+D229</f>
        <v>1982.53</v>
      </c>
      <c r="E223" s="12" t="s">
        <v>349</v>
      </c>
      <c r="F223" s="12">
        <f t="shared" si="7"/>
        <v>1982.53</v>
      </c>
    </row>
    <row r="224" spans="1:6" s="1" customFormat="1" ht="112.5" x14ac:dyDescent="0.25">
      <c r="A224" s="7" t="s">
        <v>14</v>
      </c>
      <c r="B224" s="7" t="s">
        <v>300</v>
      </c>
      <c r="C224" s="8">
        <f>C225+C226</f>
        <v>2833.3199999999997</v>
      </c>
      <c r="D224" s="8">
        <f>D225+D226</f>
        <v>756.28</v>
      </c>
      <c r="E224" s="8" t="s">
        <v>350</v>
      </c>
      <c r="F224" s="12">
        <f t="shared" si="7"/>
        <v>756.28</v>
      </c>
    </row>
    <row r="225" spans="1:6" s="1" customFormat="1" ht="45" x14ac:dyDescent="0.25">
      <c r="A225" s="9" t="s">
        <v>16</v>
      </c>
      <c r="B225" s="7" t="s">
        <v>301</v>
      </c>
      <c r="C225" s="8">
        <v>1993.32</v>
      </c>
      <c r="D225" s="8">
        <v>756.28</v>
      </c>
      <c r="E225" s="8" t="s">
        <v>351</v>
      </c>
      <c r="F225" s="12">
        <f t="shared" si="7"/>
        <v>756.28</v>
      </c>
    </row>
    <row r="226" spans="1:6" s="1" customFormat="1" x14ac:dyDescent="0.25">
      <c r="A226" s="9" t="s">
        <v>71</v>
      </c>
      <c r="B226" s="7" t="s">
        <v>302</v>
      </c>
      <c r="C226" s="8">
        <v>840</v>
      </c>
      <c r="D226" s="8">
        <v>0</v>
      </c>
      <c r="E226" s="8" t="s">
        <v>345</v>
      </c>
      <c r="F226" s="12">
        <f t="shared" si="7"/>
        <v>0</v>
      </c>
    </row>
    <row r="227" spans="1:6" s="1" customFormat="1" ht="56.25" x14ac:dyDescent="0.25">
      <c r="A227" s="7" t="s">
        <v>18</v>
      </c>
      <c r="B227" s="7" t="s">
        <v>303</v>
      </c>
      <c r="C227" s="8">
        <f>C228</f>
        <v>148</v>
      </c>
      <c r="D227" s="8">
        <f>D228</f>
        <v>0</v>
      </c>
      <c r="E227" s="8" t="s">
        <v>345</v>
      </c>
      <c r="F227" s="12">
        <f t="shared" si="7"/>
        <v>0</v>
      </c>
    </row>
    <row r="228" spans="1:6" s="1" customFormat="1" ht="56.25" x14ac:dyDescent="0.25">
      <c r="A228" s="9" t="s">
        <v>42</v>
      </c>
      <c r="B228" s="7" t="s">
        <v>304</v>
      </c>
      <c r="C228" s="8">
        <v>148</v>
      </c>
      <c r="D228" s="8">
        <v>0</v>
      </c>
      <c r="E228" s="8" t="s">
        <v>345</v>
      </c>
      <c r="F228" s="12">
        <f t="shared" si="7"/>
        <v>0</v>
      </c>
    </row>
    <row r="229" spans="1:6" s="1" customFormat="1" ht="56.25" x14ac:dyDescent="0.25">
      <c r="A229" s="7" t="s">
        <v>64</v>
      </c>
      <c r="B229" s="7" t="s">
        <v>305</v>
      </c>
      <c r="C229" s="8">
        <f>C230+C231+C232+C233+C234</f>
        <v>1226.25</v>
      </c>
      <c r="D229" s="8">
        <f>D230+D231+D232+D233+D234</f>
        <v>1226.25</v>
      </c>
      <c r="E229" s="8" t="s">
        <v>348</v>
      </c>
      <c r="F229" s="12">
        <f t="shared" si="7"/>
        <v>1226.25</v>
      </c>
    </row>
    <row r="230" spans="1:6" s="1" customFormat="1" ht="22.5" x14ac:dyDescent="0.25">
      <c r="A230" s="9" t="s">
        <v>153</v>
      </c>
      <c r="B230" s="7" t="s">
        <v>306</v>
      </c>
      <c r="C230" s="8">
        <v>1226.25</v>
      </c>
      <c r="D230" s="8">
        <v>1226.25</v>
      </c>
      <c r="E230" s="8" t="s">
        <v>348</v>
      </c>
      <c r="F230" s="12">
        <f t="shared" si="7"/>
        <v>1226.25</v>
      </c>
    </row>
    <row r="231" spans="1:6" s="1" customFormat="1" ht="45" x14ac:dyDescent="0.25">
      <c r="A231" s="9" t="s">
        <v>158</v>
      </c>
      <c r="B231" s="7" t="s">
        <v>307</v>
      </c>
      <c r="C231" s="8">
        <v>0</v>
      </c>
      <c r="D231" s="8">
        <v>0</v>
      </c>
      <c r="E231" s="8" t="s">
        <v>40</v>
      </c>
      <c r="F231" s="12">
        <f t="shared" si="7"/>
        <v>0</v>
      </c>
    </row>
    <row r="232" spans="1:6" s="1" customFormat="1" ht="45" x14ac:dyDescent="0.25">
      <c r="A232" s="9" t="s">
        <v>154</v>
      </c>
      <c r="B232" s="7" t="s">
        <v>308</v>
      </c>
      <c r="C232" s="8">
        <v>0</v>
      </c>
      <c r="D232" s="8">
        <v>0</v>
      </c>
      <c r="E232" s="8" t="s">
        <v>40</v>
      </c>
      <c r="F232" s="12">
        <f t="shared" si="7"/>
        <v>0</v>
      </c>
    </row>
    <row r="233" spans="1:6" s="1" customFormat="1" ht="45" x14ac:dyDescent="0.25">
      <c r="A233" s="9" t="s">
        <v>66</v>
      </c>
      <c r="B233" s="7" t="s">
        <v>309</v>
      </c>
      <c r="C233" s="8">
        <v>0</v>
      </c>
      <c r="D233" s="8">
        <v>0</v>
      </c>
      <c r="E233" s="8" t="s">
        <v>40</v>
      </c>
      <c r="F233" s="12">
        <f t="shared" si="7"/>
        <v>0</v>
      </c>
    </row>
    <row r="234" spans="1:6" s="1" customFormat="1" ht="45" x14ac:dyDescent="0.25">
      <c r="A234" s="9" t="s">
        <v>310</v>
      </c>
      <c r="B234" s="7" t="s">
        <v>311</v>
      </c>
      <c r="C234" s="8">
        <v>0</v>
      </c>
      <c r="D234" s="8">
        <v>0</v>
      </c>
      <c r="E234" s="8" t="s">
        <v>40</v>
      </c>
      <c r="F234" s="12">
        <f t="shared" si="7"/>
        <v>0</v>
      </c>
    </row>
    <row r="235" spans="1:6" s="1" customFormat="1" ht="33.75" x14ac:dyDescent="0.25">
      <c r="A235" s="11" t="s">
        <v>77</v>
      </c>
      <c r="B235" s="11" t="s">
        <v>312</v>
      </c>
      <c r="C235" s="12">
        <f>C236</f>
        <v>2208.4900000000002</v>
      </c>
      <c r="D235" s="12">
        <f>D236</f>
        <v>905.97</v>
      </c>
      <c r="E235" s="12" t="s">
        <v>352</v>
      </c>
      <c r="F235" s="12">
        <f t="shared" si="7"/>
        <v>905.97</v>
      </c>
    </row>
    <row r="236" spans="1:6" s="1" customFormat="1" ht="45" x14ac:dyDescent="0.25">
      <c r="A236" s="7" t="s">
        <v>14</v>
      </c>
      <c r="B236" s="7" t="s">
        <v>313</v>
      </c>
      <c r="C236" s="8">
        <f>C237+C238+C239+C240+C241+C242+C243+C244+C245+C246+C247</f>
        <v>2208.4900000000002</v>
      </c>
      <c r="D236" s="8">
        <f>D237+D238+D239+D240+D241+D242+D243+D244+D245+D246+D247</f>
        <v>905.97</v>
      </c>
      <c r="E236" s="12" t="s">
        <v>352</v>
      </c>
      <c r="F236" s="12">
        <f t="shared" si="7"/>
        <v>905.97</v>
      </c>
    </row>
    <row r="237" spans="1:6" s="1" customFormat="1" ht="45" x14ac:dyDescent="0.25">
      <c r="A237" s="9" t="s">
        <v>16</v>
      </c>
      <c r="B237" s="7" t="s">
        <v>314</v>
      </c>
      <c r="C237" s="8">
        <v>0</v>
      </c>
      <c r="D237" s="8">
        <v>0</v>
      </c>
      <c r="E237" s="8" t="s">
        <v>40</v>
      </c>
      <c r="F237" s="12">
        <f t="shared" si="7"/>
        <v>0</v>
      </c>
    </row>
    <row r="238" spans="1:6" s="1" customFormat="1" ht="45" x14ac:dyDescent="0.25">
      <c r="A238" s="9" t="s">
        <v>71</v>
      </c>
      <c r="B238" s="7" t="s">
        <v>315</v>
      </c>
      <c r="C238" s="8">
        <v>93.95</v>
      </c>
      <c r="D238" s="8">
        <v>11.18</v>
      </c>
      <c r="E238" s="8" t="s">
        <v>353</v>
      </c>
      <c r="F238" s="12">
        <f t="shared" si="7"/>
        <v>11.18</v>
      </c>
    </row>
    <row r="239" spans="1:6" s="1" customFormat="1" ht="67.5" x14ac:dyDescent="0.25">
      <c r="A239" s="9" t="s">
        <v>73</v>
      </c>
      <c r="B239" s="7" t="s">
        <v>316</v>
      </c>
      <c r="C239" s="8">
        <v>0</v>
      </c>
      <c r="D239" s="8">
        <v>0</v>
      </c>
      <c r="E239" s="8" t="s">
        <v>40</v>
      </c>
      <c r="F239" s="12">
        <f t="shared" si="7"/>
        <v>0</v>
      </c>
    </row>
    <row r="240" spans="1:6" s="1" customFormat="1" ht="67.5" x14ac:dyDescent="0.25">
      <c r="A240" s="9" t="s">
        <v>166</v>
      </c>
      <c r="B240" s="7" t="s">
        <v>317</v>
      </c>
      <c r="C240" s="8">
        <v>81.27</v>
      </c>
      <c r="D240" s="8">
        <v>81.2</v>
      </c>
      <c r="E240" s="8" t="s">
        <v>354</v>
      </c>
      <c r="F240" s="12">
        <f t="shared" si="7"/>
        <v>81.2</v>
      </c>
    </row>
    <row r="241" spans="1:6" s="1" customFormat="1" ht="56.25" x14ac:dyDescent="0.25">
      <c r="A241" s="9" t="s">
        <v>168</v>
      </c>
      <c r="B241" s="7" t="s">
        <v>318</v>
      </c>
      <c r="C241" s="8">
        <v>1072.71</v>
      </c>
      <c r="D241" s="8">
        <v>430.29</v>
      </c>
      <c r="E241" s="8" t="s">
        <v>355</v>
      </c>
      <c r="F241" s="12">
        <f t="shared" si="7"/>
        <v>430.29</v>
      </c>
    </row>
    <row r="242" spans="1:6" s="1" customFormat="1" ht="45" x14ac:dyDescent="0.25">
      <c r="A242" s="9" t="s">
        <v>319</v>
      </c>
      <c r="B242" s="7" t="s">
        <v>320</v>
      </c>
      <c r="C242" s="8">
        <v>0</v>
      </c>
      <c r="D242" s="8">
        <v>0</v>
      </c>
      <c r="E242" s="8" t="s">
        <v>40</v>
      </c>
      <c r="F242" s="12">
        <f t="shared" si="7"/>
        <v>0</v>
      </c>
    </row>
    <row r="243" spans="1:6" s="1" customFormat="1" ht="45" x14ac:dyDescent="0.25">
      <c r="A243" s="9" t="s">
        <v>170</v>
      </c>
      <c r="B243" s="7" t="s">
        <v>321</v>
      </c>
      <c r="C243" s="8">
        <v>0</v>
      </c>
      <c r="D243" s="8">
        <v>0</v>
      </c>
      <c r="E243" s="8" t="s">
        <v>40</v>
      </c>
      <c r="F243" s="12">
        <f t="shared" si="7"/>
        <v>0</v>
      </c>
    </row>
    <row r="244" spans="1:6" s="1" customFormat="1" ht="33.75" x14ac:dyDescent="0.25">
      <c r="A244" s="9" t="s">
        <v>172</v>
      </c>
      <c r="B244" s="7" t="s">
        <v>322</v>
      </c>
      <c r="C244" s="8">
        <v>526.16</v>
      </c>
      <c r="D244" s="8">
        <v>219.23</v>
      </c>
      <c r="E244" s="8" t="s">
        <v>356</v>
      </c>
      <c r="F244" s="12">
        <f t="shared" si="7"/>
        <v>219.23</v>
      </c>
    </row>
    <row r="245" spans="1:6" s="1" customFormat="1" ht="33.75" x14ac:dyDescent="0.25">
      <c r="A245" s="9" t="s">
        <v>323</v>
      </c>
      <c r="B245" s="7" t="s">
        <v>324</v>
      </c>
      <c r="C245" s="8">
        <v>434.4</v>
      </c>
      <c r="D245" s="8">
        <v>164.07</v>
      </c>
      <c r="E245" s="8" t="s">
        <v>357</v>
      </c>
      <c r="F245" s="12">
        <f t="shared" ref="F245:F256" si="8">D245</f>
        <v>164.07</v>
      </c>
    </row>
    <row r="246" spans="1:6" s="1" customFormat="1" ht="45" x14ac:dyDescent="0.25">
      <c r="A246" s="9" t="s">
        <v>325</v>
      </c>
      <c r="B246" s="7" t="s">
        <v>326</v>
      </c>
      <c r="C246" s="8">
        <v>0</v>
      </c>
      <c r="D246" s="8">
        <v>0</v>
      </c>
      <c r="E246" s="8" t="s">
        <v>40</v>
      </c>
      <c r="F246" s="12">
        <f t="shared" si="8"/>
        <v>0</v>
      </c>
    </row>
    <row r="247" spans="1:6" s="1" customFormat="1" ht="78.75" x14ac:dyDescent="0.25">
      <c r="A247" s="9" t="s">
        <v>327</v>
      </c>
      <c r="B247" s="7" t="s">
        <v>328</v>
      </c>
      <c r="C247" s="8">
        <v>0</v>
      </c>
      <c r="D247" s="8">
        <v>0</v>
      </c>
      <c r="E247" s="8" t="s">
        <v>40</v>
      </c>
      <c r="F247" s="12">
        <f t="shared" si="8"/>
        <v>0</v>
      </c>
    </row>
    <row r="248" spans="1:6" s="1" customFormat="1" ht="45" x14ac:dyDescent="0.25">
      <c r="A248" s="11" t="s">
        <v>26</v>
      </c>
      <c r="B248" s="11" t="s">
        <v>329</v>
      </c>
      <c r="C248" s="12">
        <f>C249</f>
        <v>72.2</v>
      </c>
      <c r="D248" s="12">
        <f>D249</f>
        <v>0</v>
      </c>
      <c r="E248" s="12" t="s">
        <v>345</v>
      </c>
      <c r="F248" s="12">
        <f t="shared" si="8"/>
        <v>0</v>
      </c>
    </row>
    <row r="249" spans="1:6" s="1" customFormat="1" ht="45" x14ac:dyDescent="0.25">
      <c r="A249" s="7" t="s">
        <v>14</v>
      </c>
      <c r="B249" s="7" t="s">
        <v>330</v>
      </c>
      <c r="C249" s="8">
        <f>C250+C251+C252</f>
        <v>72.2</v>
      </c>
      <c r="D249" s="8">
        <f>D250+D251+D252</f>
        <v>0</v>
      </c>
      <c r="E249" s="12" t="s">
        <v>345</v>
      </c>
      <c r="F249" s="12">
        <f t="shared" si="8"/>
        <v>0</v>
      </c>
    </row>
    <row r="250" spans="1:6" s="1" customFormat="1" ht="67.5" x14ac:dyDescent="0.25">
      <c r="A250" s="9" t="s">
        <v>16</v>
      </c>
      <c r="B250" s="7" t="s">
        <v>331</v>
      </c>
      <c r="C250" s="8">
        <v>72.2</v>
      </c>
      <c r="D250" s="8">
        <v>0</v>
      </c>
      <c r="E250" s="12" t="s">
        <v>345</v>
      </c>
      <c r="F250" s="12">
        <f t="shared" si="8"/>
        <v>0</v>
      </c>
    </row>
    <row r="251" spans="1:6" s="1" customFormat="1" ht="45" x14ac:dyDescent="0.25">
      <c r="A251" s="9" t="s">
        <v>71</v>
      </c>
      <c r="B251" s="7" t="s">
        <v>332</v>
      </c>
      <c r="C251" s="8">
        <v>0</v>
      </c>
      <c r="D251" s="8">
        <v>0</v>
      </c>
      <c r="E251" s="8" t="s">
        <v>40</v>
      </c>
      <c r="F251" s="12">
        <f t="shared" si="8"/>
        <v>0</v>
      </c>
    </row>
    <row r="252" spans="1:6" s="1" customFormat="1" ht="45" x14ac:dyDescent="0.25">
      <c r="A252" s="9" t="s">
        <v>73</v>
      </c>
      <c r="B252" s="7" t="s">
        <v>333</v>
      </c>
      <c r="C252" s="8">
        <v>0</v>
      </c>
      <c r="D252" s="8">
        <v>0</v>
      </c>
      <c r="E252" s="8" t="s">
        <v>40</v>
      </c>
      <c r="F252" s="12">
        <f t="shared" si="8"/>
        <v>0</v>
      </c>
    </row>
    <row r="253" spans="1:6" s="1" customFormat="1" x14ac:dyDescent="0.25">
      <c r="A253" s="11" t="s">
        <v>92</v>
      </c>
      <c r="B253" s="11" t="s">
        <v>105</v>
      </c>
      <c r="C253" s="12">
        <f>C254</f>
        <v>32392.33</v>
      </c>
      <c r="D253" s="12">
        <f>D254</f>
        <v>15025.49</v>
      </c>
      <c r="E253" s="12" t="s">
        <v>358</v>
      </c>
      <c r="F253" s="12">
        <f t="shared" si="8"/>
        <v>15025.49</v>
      </c>
    </row>
    <row r="254" spans="1:6" s="1" customFormat="1" ht="33.75" x14ac:dyDescent="0.25">
      <c r="A254" s="7" t="s">
        <v>14</v>
      </c>
      <c r="B254" s="7" t="s">
        <v>106</v>
      </c>
      <c r="C254" s="8">
        <f>C255</f>
        <v>32392.33</v>
      </c>
      <c r="D254" s="8">
        <f>D255</f>
        <v>15025.49</v>
      </c>
      <c r="E254" s="8" t="s">
        <v>358</v>
      </c>
      <c r="F254" s="12">
        <f t="shared" si="8"/>
        <v>15025.49</v>
      </c>
    </row>
    <row r="255" spans="1:6" s="1" customFormat="1" ht="56.25" x14ac:dyDescent="0.25">
      <c r="A255" s="9" t="s">
        <v>16</v>
      </c>
      <c r="B255" s="7" t="s">
        <v>334</v>
      </c>
      <c r="C255" s="8">
        <v>32392.33</v>
      </c>
      <c r="D255" s="8">
        <v>15025.49</v>
      </c>
      <c r="E255" s="8" t="s">
        <v>358</v>
      </c>
      <c r="F255" s="12">
        <f t="shared" si="8"/>
        <v>15025.49</v>
      </c>
    </row>
    <row r="256" spans="1:6" s="1" customFormat="1" x14ac:dyDescent="0.25">
      <c r="A256" s="15" t="s">
        <v>35</v>
      </c>
      <c r="B256" s="16" t="s">
        <v>35</v>
      </c>
      <c r="C256" s="10">
        <f>C253+C248+C235+C223+C180+C210</f>
        <v>115110.39999999999</v>
      </c>
      <c r="D256" s="10">
        <f>D253+D248+D235+D223+D180+D210</f>
        <v>25131.149999999998</v>
      </c>
      <c r="E256" s="10" t="s">
        <v>359</v>
      </c>
      <c r="F256" s="10">
        <f t="shared" si="8"/>
        <v>25131.149999999998</v>
      </c>
    </row>
    <row r="257" spans="1:6" s="1" customFormat="1" x14ac:dyDescent="0.25">
      <c r="A257" s="19" t="s">
        <v>377</v>
      </c>
      <c r="B257" s="20"/>
      <c r="C257" s="20"/>
      <c r="D257" s="20"/>
      <c r="E257" s="20"/>
      <c r="F257" s="21"/>
    </row>
    <row r="258" spans="1:6" s="1" customFormat="1" ht="45" x14ac:dyDescent="0.25">
      <c r="A258" s="7" t="s">
        <v>38</v>
      </c>
      <c r="B258" s="7" t="s">
        <v>360</v>
      </c>
      <c r="C258" s="8">
        <f>C259+C261</f>
        <v>0</v>
      </c>
      <c r="D258" s="8">
        <f>D259+D261</f>
        <v>0</v>
      </c>
      <c r="E258" s="8" t="s">
        <v>40</v>
      </c>
      <c r="F258" s="8">
        <f>D258</f>
        <v>0</v>
      </c>
    </row>
    <row r="259" spans="1:6" s="1" customFormat="1" ht="45" x14ac:dyDescent="0.25">
      <c r="A259" s="7" t="s">
        <v>14</v>
      </c>
      <c r="B259" s="7" t="s">
        <v>361</v>
      </c>
      <c r="C259" s="8">
        <f>C260</f>
        <v>0</v>
      </c>
      <c r="D259" s="8">
        <f>D260</f>
        <v>0</v>
      </c>
      <c r="E259" s="8" t="s">
        <v>40</v>
      </c>
      <c r="F259" s="8">
        <f t="shared" ref="F259:F275" si="9">D259</f>
        <v>0</v>
      </c>
    </row>
    <row r="260" spans="1:6" s="1" customFormat="1" ht="45" x14ac:dyDescent="0.25">
      <c r="A260" s="9" t="s">
        <v>73</v>
      </c>
      <c r="B260" s="7" t="s">
        <v>362</v>
      </c>
      <c r="C260" s="8">
        <v>0</v>
      </c>
      <c r="D260" s="8">
        <v>0</v>
      </c>
      <c r="E260" s="8" t="s">
        <v>40</v>
      </c>
      <c r="F260" s="8">
        <f t="shared" si="9"/>
        <v>0</v>
      </c>
    </row>
    <row r="261" spans="1:6" s="1" customFormat="1" ht="45" x14ac:dyDescent="0.25">
      <c r="A261" s="7" t="s">
        <v>64</v>
      </c>
      <c r="B261" s="7" t="s">
        <v>363</v>
      </c>
      <c r="C261" s="8">
        <f>C262</f>
        <v>0</v>
      </c>
      <c r="D261" s="8">
        <f>D262</f>
        <v>0</v>
      </c>
      <c r="E261" s="8" t="s">
        <v>40</v>
      </c>
      <c r="F261" s="8">
        <f t="shared" si="9"/>
        <v>0</v>
      </c>
    </row>
    <row r="262" spans="1:6" s="1" customFormat="1" ht="202.5" x14ac:dyDescent="0.25">
      <c r="A262" s="9" t="s">
        <v>154</v>
      </c>
      <c r="B262" s="7" t="s">
        <v>364</v>
      </c>
      <c r="C262" s="8">
        <v>0</v>
      </c>
      <c r="D262" s="8">
        <v>0</v>
      </c>
      <c r="E262" s="8" t="s">
        <v>40</v>
      </c>
      <c r="F262" s="8">
        <f t="shared" si="9"/>
        <v>0</v>
      </c>
    </row>
    <row r="263" spans="1:6" s="1" customFormat="1" x14ac:dyDescent="0.25">
      <c r="A263" s="7" t="s">
        <v>60</v>
      </c>
      <c r="B263" s="7" t="s">
        <v>365</v>
      </c>
      <c r="C263" s="8">
        <f>C264</f>
        <v>10348.799999999999</v>
      </c>
      <c r="D263" s="8">
        <f>D264</f>
        <v>10348.57</v>
      </c>
      <c r="E263" s="8" t="s">
        <v>378</v>
      </c>
      <c r="F263" s="8">
        <f t="shared" si="9"/>
        <v>10348.57</v>
      </c>
    </row>
    <row r="264" spans="1:6" s="1" customFormat="1" ht="67.5" x14ac:dyDescent="0.25">
      <c r="A264" s="7" t="s">
        <v>14</v>
      </c>
      <c r="B264" s="7" t="s">
        <v>366</v>
      </c>
      <c r="C264" s="8">
        <f>C265</f>
        <v>10348.799999999999</v>
      </c>
      <c r="D264" s="8">
        <f>D265</f>
        <v>10348.57</v>
      </c>
      <c r="E264" s="8" t="s">
        <v>378</v>
      </c>
      <c r="F264" s="8">
        <f t="shared" si="9"/>
        <v>10348.57</v>
      </c>
    </row>
    <row r="265" spans="1:6" s="1" customFormat="1" ht="22.5" x14ac:dyDescent="0.25">
      <c r="A265" s="9" t="s">
        <v>16</v>
      </c>
      <c r="B265" s="7" t="s">
        <v>367</v>
      </c>
      <c r="C265" s="8">
        <v>10348.799999999999</v>
      </c>
      <c r="D265" s="8">
        <v>10348.57</v>
      </c>
      <c r="E265" s="8" t="s">
        <v>378</v>
      </c>
      <c r="F265" s="8">
        <f t="shared" si="9"/>
        <v>10348.57</v>
      </c>
    </row>
    <row r="266" spans="1:6" s="1" customFormat="1" ht="56.25" x14ac:dyDescent="0.25">
      <c r="A266" s="7" t="s">
        <v>12</v>
      </c>
      <c r="B266" s="7" t="s">
        <v>368</v>
      </c>
      <c r="C266" s="8">
        <f>C267</f>
        <v>73958</v>
      </c>
      <c r="D266" s="8">
        <f>D267</f>
        <v>43222.17</v>
      </c>
      <c r="E266" s="8" t="s">
        <v>379</v>
      </c>
      <c r="F266" s="8">
        <f t="shared" si="9"/>
        <v>43222.17</v>
      </c>
    </row>
    <row r="267" spans="1:6" s="1" customFormat="1" ht="67.5" x14ac:dyDescent="0.25">
      <c r="A267" s="7" t="s">
        <v>14</v>
      </c>
      <c r="B267" s="7" t="s">
        <v>369</v>
      </c>
      <c r="C267" s="8">
        <f>C268</f>
        <v>73958</v>
      </c>
      <c r="D267" s="8">
        <f>D268</f>
        <v>43222.17</v>
      </c>
      <c r="E267" s="8" t="s">
        <v>379</v>
      </c>
      <c r="F267" s="8">
        <f t="shared" si="9"/>
        <v>43222.17</v>
      </c>
    </row>
    <row r="268" spans="1:6" s="1" customFormat="1" ht="56.25" x14ac:dyDescent="0.25">
      <c r="A268" s="9" t="s">
        <v>16</v>
      </c>
      <c r="B268" s="7" t="s">
        <v>370</v>
      </c>
      <c r="C268" s="8">
        <v>73958</v>
      </c>
      <c r="D268" s="8">
        <v>43222.17</v>
      </c>
      <c r="E268" s="8" t="s">
        <v>379</v>
      </c>
      <c r="F268" s="8">
        <f t="shared" si="9"/>
        <v>43222.17</v>
      </c>
    </row>
    <row r="269" spans="1:6" s="1" customFormat="1" ht="45" x14ac:dyDescent="0.25">
      <c r="A269" s="7" t="s">
        <v>92</v>
      </c>
      <c r="B269" s="7" t="s">
        <v>371</v>
      </c>
      <c r="C269" s="8">
        <f>C270</f>
        <v>0</v>
      </c>
      <c r="D269" s="8">
        <f>D270</f>
        <v>0</v>
      </c>
      <c r="E269" s="8" t="s">
        <v>40</v>
      </c>
      <c r="F269" s="8">
        <f t="shared" si="9"/>
        <v>0</v>
      </c>
    </row>
    <row r="270" spans="1:6" s="1" customFormat="1" ht="112.5" x14ac:dyDescent="0.25">
      <c r="A270" s="7" t="s">
        <v>14</v>
      </c>
      <c r="B270" s="7" t="s">
        <v>372</v>
      </c>
      <c r="C270" s="8">
        <f>C271</f>
        <v>0</v>
      </c>
      <c r="D270" s="8">
        <f>D271</f>
        <v>0</v>
      </c>
      <c r="E270" s="8" t="s">
        <v>40</v>
      </c>
      <c r="F270" s="8">
        <f t="shared" si="9"/>
        <v>0</v>
      </c>
    </row>
    <row r="271" spans="1:6" s="1" customFormat="1" ht="101.25" x14ac:dyDescent="0.25">
      <c r="A271" s="9" t="s">
        <v>16</v>
      </c>
      <c r="B271" s="7" t="s">
        <v>373</v>
      </c>
      <c r="C271" s="8">
        <v>0</v>
      </c>
      <c r="D271" s="8">
        <v>0</v>
      </c>
      <c r="E271" s="8" t="s">
        <v>40</v>
      </c>
      <c r="F271" s="8">
        <f t="shared" si="9"/>
        <v>0</v>
      </c>
    </row>
    <row r="272" spans="1:6" s="1" customFormat="1" ht="33.75" x14ac:dyDescent="0.25">
      <c r="A272" s="7" t="s">
        <v>177</v>
      </c>
      <c r="B272" s="7" t="s">
        <v>374</v>
      </c>
      <c r="C272" s="8">
        <f>C273</f>
        <v>13529</v>
      </c>
      <c r="D272" s="8">
        <f>D273</f>
        <v>13527.95</v>
      </c>
      <c r="E272" s="8" t="s">
        <v>378</v>
      </c>
      <c r="F272" s="8">
        <f t="shared" si="9"/>
        <v>13527.95</v>
      </c>
    </row>
    <row r="273" spans="1:6" s="1" customFormat="1" ht="45" x14ac:dyDescent="0.25">
      <c r="A273" s="7" t="s">
        <v>14</v>
      </c>
      <c r="B273" s="7" t="s">
        <v>375</v>
      </c>
      <c r="C273" s="8">
        <f>C274</f>
        <v>13529</v>
      </c>
      <c r="D273" s="8">
        <f>D274</f>
        <v>13527.95</v>
      </c>
      <c r="E273" s="8" t="s">
        <v>378</v>
      </c>
      <c r="F273" s="8">
        <f t="shared" si="9"/>
        <v>13527.95</v>
      </c>
    </row>
    <row r="274" spans="1:6" s="1" customFormat="1" ht="22.5" x14ac:dyDescent="0.25">
      <c r="A274" s="9" t="s">
        <v>16</v>
      </c>
      <c r="B274" s="7" t="s">
        <v>376</v>
      </c>
      <c r="C274" s="8">
        <v>13529</v>
      </c>
      <c r="D274" s="8">
        <v>13527.95</v>
      </c>
      <c r="E274" s="8" t="s">
        <v>378</v>
      </c>
      <c r="F274" s="8">
        <f t="shared" si="9"/>
        <v>13527.95</v>
      </c>
    </row>
    <row r="275" spans="1:6" s="1" customFormat="1" x14ac:dyDescent="0.25">
      <c r="A275" s="15" t="s">
        <v>35</v>
      </c>
      <c r="B275" s="16"/>
      <c r="C275" s="10">
        <f>C272+C269+C266+C263+C258</f>
        <v>97835.8</v>
      </c>
      <c r="D275" s="10">
        <f>D272+D269+D266+D263+D258</f>
        <v>67098.69</v>
      </c>
      <c r="E275" s="10" t="s">
        <v>380</v>
      </c>
      <c r="F275" s="10">
        <f t="shared" si="9"/>
        <v>67098.69</v>
      </c>
    </row>
    <row r="276" spans="1:6" s="1" customFormat="1" x14ac:dyDescent="0.25">
      <c r="A276" s="19" t="s">
        <v>396</v>
      </c>
      <c r="B276" s="20"/>
      <c r="C276" s="20"/>
      <c r="D276" s="20"/>
      <c r="E276" s="20"/>
      <c r="F276" s="21"/>
    </row>
    <row r="277" spans="1:6" s="1" customFormat="1" ht="45" x14ac:dyDescent="0.25">
      <c r="A277" s="11" t="s">
        <v>38</v>
      </c>
      <c r="B277" s="11" t="s">
        <v>381</v>
      </c>
      <c r="C277" s="12">
        <f>C278</f>
        <v>0</v>
      </c>
      <c r="D277" s="12">
        <f>D278</f>
        <v>0</v>
      </c>
      <c r="E277" s="12" t="s">
        <v>40</v>
      </c>
      <c r="F277" s="12">
        <f>D277</f>
        <v>0</v>
      </c>
    </row>
    <row r="278" spans="1:6" s="1" customFormat="1" ht="67.5" x14ac:dyDescent="0.25">
      <c r="A278" s="7" t="s">
        <v>18</v>
      </c>
      <c r="B278" s="7" t="s">
        <v>382</v>
      </c>
      <c r="C278" s="8">
        <f>C279</f>
        <v>0</v>
      </c>
      <c r="D278" s="8">
        <f>D279</f>
        <v>0</v>
      </c>
      <c r="E278" s="8" t="s">
        <v>40</v>
      </c>
      <c r="F278" s="12">
        <f t="shared" ref="F278:F291" si="10">D278</f>
        <v>0</v>
      </c>
    </row>
    <row r="279" spans="1:6" s="1" customFormat="1" ht="45" x14ac:dyDescent="0.25">
      <c r="A279" s="9" t="s">
        <v>42</v>
      </c>
      <c r="B279" s="7" t="s">
        <v>383</v>
      </c>
      <c r="C279" s="8">
        <v>0</v>
      </c>
      <c r="D279" s="8">
        <v>0</v>
      </c>
      <c r="E279" s="8" t="s">
        <v>40</v>
      </c>
      <c r="F279" s="12">
        <f t="shared" si="10"/>
        <v>0</v>
      </c>
    </row>
    <row r="280" spans="1:6" s="1" customFormat="1" ht="22.5" x14ac:dyDescent="0.25">
      <c r="A280" s="11" t="s">
        <v>12</v>
      </c>
      <c r="B280" s="11" t="s">
        <v>384</v>
      </c>
      <c r="C280" s="12">
        <f>C281+C283</f>
        <v>20000</v>
      </c>
      <c r="D280" s="12">
        <f>D281+D283</f>
        <v>0</v>
      </c>
      <c r="E280" s="8" t="s">
        <v>345</v>
      </c>
      <c r="F280" s="12">
        <f t="shared" si="10"/>
        <v>0</v>
      </c>
    </row>
    <row r="281" spans="1:6" s="1" customFormat="1" ht="56.25" x14ac:dyDescent="0.25">
      <c r="A281" s="7" t="s">
        <v>14</v>
      </c>
      <c r="B281" s="7" t="s">
        <v>385</v>
      </c>
      <c r="C281" s="8">
        <f>C282</f>
        <v>20000</v>
      </c>
      <c r="D281" s="8">
        <f>D282</f>
        <v>0</v>
      </c>
      <c r="E281" s="8" t="s">
        <v>345</v>
      </c>
      <c r="F281" s="12">
        <f t="shared" si="10"/>
        <v>0</v>
      </c>
    </row>
    <row r="282" spans="1:6" s="1" customFormat="1" ht="33.75" x14ac:dyDescent="0.25">
      <c r="A282" s="9" t="s">
        <v>16</v>
      </c>
      <c r="B282" s="7" t="s">
        <v>386</v>
      </c>
      <c r="C282" s="8">
        <v>20000</v>
      </c>
      <c r="D282" s="8">
        <v>0</v>
      </c>
      <c r="E282" s="8" t="s">
        <v>345</v>
      </c>
      <c r="F282" s="12">
        <f t="shared" si="10"/>
        <v>0</v>
      </c>
    </row>
    <row r="283" spans="1:6" s="1" customFormat="1" ht="67.5" x14ac:dyDescent="0.25">
      <c r="A283" s="7" t="s">
        <v>85</v>
      </c>
      <c r="B283" s="7" t="s">
        <v>387</v>
      </c>
      <c r="C283" s="8">
        <f>C284</f>
        <v>0</v>
      </c>
      <c r="D283" s="8">
        <f>D284</f>
        <v>0</v>
      </c>
      <c r="E283" s="8" t="s">
        <v>40</v>
      </c>
      <c r="F283" s="12">
        <f t="shared" si="10"/>
        <v>0</v>
      </c>
    </row>
    <row r="284" spans="1:6" s="1" customFormat="1" ht="45" x14ac:dyDescent="0.25">
      <c r="A284" s="9" t="s">
        <v>268</v>
      </c>
      <c r="B284" s="7" t="s">
        <v>388</v>
      </c>
      <c r="C284" s="8">
        <v>0</v>
      </c>
      <c r="D284" s="8">
        <v>0</v>
      </c>
      <c r="E284" s="8" t="s">
        <v>40</v>
      </c>
      <c r="F284" s="12">
        <f t="shared" si="10"/>
        <v>0</v>
      </c>
    </row>
    <row r="285" spans="1:6" s="1" customFormat="1" ht="45" x14ac:dyDescent="0.25">
      <c r="A285" s="11" t="s">
        <v>26</v>
      </c>
      <c r="B285" s="11" t="s">
        <v>389</v>
      </c>
      <c r="C285" s="12">
        <f>C286</f>
        <v>0</v>
      </c>
      <c r="D285" s="12">
        <f>D286</f>
        <v>0</v>
      </c>
      <c r="E285" s="12" t="s">
        <v>40</v>
      </c>
      <c r="F285" s="12">
        <f t="shared" si="10"/>
        <v>0</v>
      </c>
    </row>
    <row r="286" spans="1:6" s="1" customFormat="1" ht="45" x14ac:dyDescent="0.25">
      <c r="A286" s="7" t="s">
        <v>18</v>
      </c>
      <c r="B286" s="7" t="s">
        <v>390</v>
      </c>
      <c r="C286" s="8">
        <f>C287+C288</f>
        <v>0</v>
      </c>
      <c r="D286" s="8">
        <f>D287+D288</f>
        <v>0</v>
      </c>
      <c r="E286" s="8" t="s">
        <v>40</v>
      </c>
      <c r="F286" s="12">
        <f t="shared" si="10"/>
        <v>0</v>
      </c>
    </row>
    <row r="287" spans="1:6" s="1" customFormat="1" ht="45" x14ac:dyDescent="0.25">
      <c r="A287" s="9" t="s">
        <v>42</v>
      </c>
      <c r="B287" s="7" t="s">
        <v>391</v>
      </c>
      <c r="C287" s="8">
        <v>0</v>
      </c>
      <c r="D287" s="8">
        <v>0</v>
      </c>
      <c r="E287" s="8" t="s">
        <v>40</v>
      </c>
      <c r="F287" s="12">
        <f t="shared" si="10"/>
        <v>0</v>
      </c>
    </row>
    <row r="288" spans="1:6" s="1" customFormat="1" ht="56.25" x14ac:dyDescent="0.25">
      <c r="A288" s="9" t="s">
        <v>44</v>
      </c>
      <c r="B288" s="7" t="s">
        <v>392</v>
      </c>
      <c r="C288" s="8">
        <v>0</v>
      </c>
      <c r="D288" s="8">
        <v>0</v>
      </c>
      <c r="E288" s="8" t="s">
        <v>40</v>
      </c>
      <c r="F288" s="12">
        <f t="shared" si="10"/>
        <v>0</v>
      </c>
    </row>
    <row r="289" spans="1:6" s="1" customFormat="1" ht="22.5" x14ac:dyDescent="0.25">
      <c r="A289" s="11" t="s">
        <v>104</v>
      </c>
      <c r="B289" s="11" t="s">
        <v>393</v>
      </c>
      <c r="C289" s="12">
        <f>C290</f>
        <v>515</v>
      </c>
      <c r="D289" s="12">
        <f>D290</f>
        <v>84.51</v>
      </c>
      <c r="E289" s="12" t="s">
        <v>397</v>
      </c>
      <c r="F289" s="12">
        <f t="shared" si="10"/>
        <v>84.51</v>
      </c>
    </row>
    <row r="290" spans="1:6" s="1" customFormat="1" ht="45" x14ac:dyDescent="0.25">
      <c r="A290" s="7" t="s">
        <v>18</v>
      </c>
      <c r="B290" s="7" t="s">
        <v>394</v>
      </c>
      <c r="C290" s="8">
        <f>C291</f>
        <v>515</v>
      </c>
      <c r="D290" s="8">
        <f>D291</f>
        <v>84.51</v>
      </c>
      <c r="E290" s="12" t="s">
        <v>397</v>
      </c>
      <c r="F290" s="12">
        <f t="shared" si="10"/>
        <v>84.51</v>
      </c>
    </row>
    <row r="291" spans="1:6" s="1" customFormat="1" ht="67.5" x14ac:dyDescent="0.25">
      <c r="A291" s="9" t="s">
        <v>54</v>
      </c>
      <c r="B291" s="7" t="s">
        <v>395</v>
      </c>
      <c r="C291" s="8">
        <v>515</v>
      </c>
      <c r="D291" s="8">
        <v>84.51</v>
      </c>
      <c r="E291" s="12" t="s">
        <v>397</v>
      </c>
      <c r="F291" s="12">
        <f t="shared" si="10"/>
        <v>84.51</v>
      </c>
    </row>
    <row r="292" spans="1:6" s="1" customFormat="1" x14ac:dyDescent="0.25">
      <c r="A292" s="15" t="s">
        <v>35</v>
      </c>
      <c r="B292" s="16"/>
      <c r="C292" s="10">
        <f>C277+C280+C285+C289</f>
        <v>20515</v>
      </c>
      <c r="D292" s="10">
        <f>D277+D280+D285+D289</f>
        <v>84.51</v>
      </c>
      <c r="E292" s="10" t="s">
        <v>398</v>
      </c>
      <c r="F292" s="10">
        <f>F277+F280+F285+F289</f>
        <v>84.51</v>
      </c>
    </row>
    <row r="293" spans="1:6" s="1" customFormat="1" x14ac:dyDescent="0.25">
      <c r="A293" s="19" t="s">
        <v>477</v>
      </c>
      <c r="B293" s="20"/>
      <c r="C293" s="20"/>
      <c r="D293" s="20"/>
      <c r="E293" s="20"/>
      <c r="F293" s="21"/>
    </row>
    <row r="294" spans="1:6" s="1" customFormat="1" x14ac:dyDescent="0.25">
      <c r="A294" s="11" t="s">
        <v>38</v>
      </c>
      <c r="B294" s="11" t="s">
        <v>399</v>
      </c>
      <c r="C294" s="12">
        <f>C295+C297+C311</f>
        <v>115673.8</v>
      </c>
      <c r="D294" s="12">
        <f>D295+D297+D311</f>
        <v>8510.2199999999993</v>
      </c>
      <c r="E294" s="12"/>
      <c r="F294" s="12">
        <f>D294</f>
        <v>8510.2199999999993</v>
      </c>
    </row>
    <row r="295" spans="1:6" s="1" customFormat="1" ht="67.5" x14ac:dyDescent="0.25">
      <c r="A295" s="7" t="s">
        <v>18</v>
      </c>
      <c r="B295" s="7" t="s">
        <v>400</v>
      </c>
      <c r="C295" s="8">
        <f>C296</f>
        <v>0</v>
      </c>
      <c r="D295" s="8">
        <f>D296</f>
        <v>0</v>
      </c>
      <c r="E295" s="8" t="s">
        <v>40</v>
      </c>
      <c r="F295" s="12">
        <f t="shared" ref="F295:F345" si="11">D295</f>
        <v>0</v>
      </c>
    </row>
    <row r="296" spans="1:6" s="1" customFormat="1" ht="56.25" x14ac:dyDescent="0.25">
      <c r="A296" s="9" t="s">
        <v>42</v>
      </c>
      <c r="B296" s="7" t="s">
        <v>401</v>
      </c>
      <c r="C296" s="8">
        <v>0</v>
      </c>
      <c r="D296" s="8">
        <v>0</v>
      </c>
      <c r="E296" s="8" t="s">
        <v>40</v>
      </c>
      <c r="F296" s="12">
        <f t="shared" si="11"/>
        <v>0</v>
      </c>
    </row>
    <row r="297" spans="1:6" s="1" customFormat="1" ht="45" x14ac:dyDescent="0.25">
      <c r="A297" s="7" t="s">
        <v>64</v>
      </c>
      <c r="B297" s="7" t="s">
        <v>402</v>
      </c>
      <c r="C297" s="8">
        <f>C298</f>
        <v>115673.8</v>
      </c>
      <c r="D297" s="8">
        <f>D298</f>
        <v>8510.2199999999993</v>
      </c>
      <c r="E297" s="8" t="s">
        <v>478</v>
      </c>
      <c r="F297" s="12">
        <f t="shared" si="11"/>
        <v>8510.2199999999993</v>
      </c>
    </row>
    <row r="298" spans="1:6" s="1" customFormat="1" ht="112.5" x14ac:dyDescent="0.25">
      <c r="A298" s="9" t="s">
        <v>153</v>
      </c>
      <c r="B298" s="7" t="s">
        <v>403</v>
      </c>
      <c r="C298" s="8">
        <f>C299+C300++++++C301+C302+C303+C304+C305+C306+C307+C308</f>
        <v>115673.8</v>
      </c>
      <c r="D298" s="8">
        <f>D299+D300++++++D301+D302+D303+D304+D305+D306+D307+D308</f>
        <v>8510.2199999999993</v>
      </c>
      <c r="E298" s="8" t="s">
        <v>478</v>
      </c>
      <c r="F298" s="12">
        <f t="shared" si="11"/>
        <v>8510.2199999999993</v>
      </c>
    </row>
    <row r="299" spans="1:6" s="1" customFormat="1" ht="112.5" x14ac:dyDescent="0.25">
      <c r="A299" s="9" t="s">
        <v>404</v>
      </c>
      <c r="B299" s="7" t="s">
        <v>405</v>
      </c>
      <c r="C299" s="8">
        <v>29978.85</v>
      </c>
      <c r="D299" s="8">
        <v>0</v>
      </c>
      <c r="E299" s="8" t="s">
        <v>345</v>
      </c>
      <c r="F299" s="12">
        <f t="shared" si="11"/>
        <v>0</v>
      </c>
    </row>
    <row r="300" spans="1:6" s="1" customFormat="1" ht="112.5" x14ac:dyDescent="0.25">
      <c r="A300" s="9" t="s">
        <v>406</v>
      </c>
      <c r="B300" s="7" t="s">
        <v>407</v>
      </c>
      <c r="C300" s="8">
        <v>49510.82</v>
      </c>
      <c r="D300" s="8">
        <v>8510.2199999999993</v>
      </c>
      <c r="E300" s="8" t="s">
        <v>479</v>
      </c>
      <c r="F300" s="12">
        <f t="shared" si="11"/>
        <v>8510.2199999999993</v>
      </c>
    </row>
    <row r="301" spans="1:6" s="1" customFormat="1" ht="67.5" x14ac:dyDescent="0.25">
      <c r="A301" s="9" t="s">
        <v>408</v>
      </c>
      <c r="B301" s="7" t="s">
        <v>409</v>
      </c>
      <c r="C301" s="8">
        <v>10855.27</v>
      </c>
      <c r="D301" s="8">
        <v>0</v>
      </c>
      <c r="E301" s="8" t="s">
        <v>345</v>
      </c>
      <c r="F301" s="12">
        <f t="shared" si="11"/>
        <v>0</v>
      </c>
    </row>
    <row r="302" spans="1:6" s="1" customFormat="1" ht="78.75" x14ac:dyDescent="0.25">
      <c r="A302" s="9" t="s">
        <v>410</v>
      </c>
      <c r="B302" s="7" t="s">
        <v>411</v>
      </c>
      <c r="C302" s="8">
        <v>25328.86</v>
      </c>
      <c r="D302" s="8">
        <v>0</v>
      </c>
      <c r="E302" s="8" t="s">
        <v>345</v>
      </c>
      <c r="F302" s="12">
        <f t="shared" si="11"/>
        <v>0</v>
      </c>
    </row>
    <row r="303" spans="1:6" s="1" customFormat="1" ht="90" x14ac:dyDescent="0.25">
      <c r="A303" s="9" t="s">
        <v>412</v>
      </c>
      <c r="B303" s="7" t="s">
        <v>413</v>
      </c>
      <c r="C303" s="8">
        <v>0</v>
      </c>
      <c r="D303" s="8">
        <v>0</v>
      </c>
      <c r="E303" s="8" t="s">
        <v>40</v>
      </c>
      <c r="F303" s="12">
        <f t="shared" si="11"/>
        <v>0</v>
      </c>
    </row>
    <row r="304" spans="1:6" s="1" customFormat="1" ht="101.25" x14ac:dyDescent="0.25">
      <c r="A304" s="9" t="s">
        <v>414</v>
      </c>
      <c r="B304" s="7" t="s">
        <v>415</v>
      </c>
      <c r="C304" s="8">
        <v>0</v>
      </c>
      <c r="D304" s="8">
        <v>0</v>
      </c>
      <c r="E304" s="8" t="s">
        <v>40</v>
      </c>
      <c r="F304" s="12">
        <f t="shared" si="11"/>
        <v>0</v>
      </c>
    </row>
    <row r="305" spans="1:6" s="1" customFormat="1" ht="78.75" x14ac:dyDescent="0.25">
      <c r="A305" s="9" t="s">
        <v>416</v>
      </c>
      <c r="B305" s="7" t="s">
        <v>417</v>
      </c>
      <c r="C305" s="8">
        <v>0</v>
      </c>
      <c r="D305" s="8">
        <v>0</v>
      </c>
      <c r="E305" s="8" t="s">
        <v>40</v>
      </c>
      <c r="F305" s="12">
        <f t="shared" si="11"/>
        <v>0</v>
      </c>
    </row>
    <row r="306" spans="1:6" s="1" customFormat="1" ht="90" x14ac:dyDescent="0.25">
      <c r="A306" s="9" t="s">
        <v>418</v>
      </c>
      <c r="B306" s="7" t="s">
        <v>419</v>
      </c>
      <c r="C306" s="8">
        <v>0</v>
      </c>
      <c r="D306" s="8">
        <v>0</v>
      </c>
      <c r="E306" s="8" t="s">
        <v>40</v>
      </c>
      <c r="F306" s="12">
        <f t="shared" si="11"/>
        <v>0</v>
      </c>
    </row>
    <row r="307" spans="1:6" s="1" customFormat="1" ht="78.75" x14ac:dyDescent="0.25">
      <c r="A307" s="9" t="s">
        <v>420</v>
      </c>
      <c r="B307" s="7" t="s">
        <v>421</v>
      </c>
      <c r="C307" s="8">
        <v>0</v>
      </c>
      <c r="D307" s="8">
        <v>0</v>
      </c>
      <c r="E307" s="8" t="s">
        <v>40</v>
      </c>
      <c r="F307" s="12">
        <f t="shared" si="11"/>
        <v>0</v>
      </c>
    </row>
    <row r="308" spans="1:6" s="1" customFormat="1" ht="78.75" x14ac:dyDescent="0.25">
      <c r="A308" s="9" t="s">
        <v>422</v>
      </c>
      <c r="B308" s="7" t="s">
        <v>423</v>
      </c>
      <c r="C308" s="8">
        <v>0</v>
      </c>
      <c r="D308" s="8">
        <v>0</v>
      </c>
      <c r="E308" s="8" t="s">
        <v>40</v>
      </c>
      <c r="F308" s="12">
        <f t="shared" si="11"/>
        <v>0</v>
      </c>
    </row>
    <row r="309" spans="1:6" s="1" customFormat="1" ht="45" x14ac:dyDescent="0.25">
      <c r="A309" s="7" t="s">
        <v>85</v>
      </c>
      <c r="B309" s="7" t="s">
        <v>424</v>
      </c>
      <c r="C309" s="8">
        <f>C310</f>
        <v>0</v>
      </c>
      <c r="D309" s="8">
        <f>D310</f>
        <v>0</v>
      </c>
      <c r="E309" s="8" t="s">
        <v>40</v>
      </c>
      <c r="F309" s="12">
        <f t="shared" si="11"/>
        <v>0</v>
      </c>
    </row>
    <row r="310" spans="1:6" s="1" customFormat="1" ht="45" x14ac:dyDescent="0.25">
      <c r="A310" s="9" t="s">
        <v>268</v>
      </c>
      <c r="B310" s="7" t="s">
        <v>425</v>
      </c>
      <c r="C310" s="8">
        <v>0</v>
      </c>
      <c r="D310" s="8">
        <v>0</v>
      </c>
      <c r="E310" s="8" t="s">
        <v>40</v>
      </c>
      <c r="F310" s="12">
        <f t="shared" si="11"/>
        <v>0</v>
      </c>
    </row>
    <row r="311" spans="1:6" s="1" customFormat="1" ht="45" x14ac:dyDescent="0.25">
      <c r="A311" s="7" t="s">
        <v>426</v>
      </c>
      <c r="B311" s="7" t="s">
        <v>427</v>
      </c>
      <c r="C311" s="8">
        <f>C312</f>
        <v>0</v>
      </c>
      <c r="D311" s="8">
        <f>D312</f>
        <v>0</v>
      </c>
      <c r="E311" s="8" t="s">
        <v>40</v>
      </c>
      <c r="F311" s="12">
        <f t="shared" si="11"/>
        <v>0</v>
      </c>
    </row>
    <row r="312" spans="1:6" s="1" customFormat="1" ht="45" x14ac:dyDescent="0.25">
      <c r="A312" s="9" t="s">
        <v>428</v>
      </c>
      <c r="B312" s="7" t="s">
        <v>429</v>
      </c>
      <c r="C312" s="8">
        <v>0</v>
      </c>
      <c r="D312" s="8">
        <v>0</v>
      </c>
      <c r="E312" s="8" t="s">
        <v>40</v>
      </c>
      <c r="F312" s="12">
        <f t="shared" si="11"/>
        <v>0</v>
      </c>
    </row>
    <row r="313" spans="1:6" s="1" customFormat="1" ht="45" x14ac:dyDescent="0.25">
      <c r="A313" s="7" t="s">
        <v>60</v>
      </c>
      <c r="B313" s="7" t="s">
        <v>430</v>
      </c>
      <c r="C313" s="8">
        <f>C314+C321</f>
        <v>0</v>
      </c>
      <c r="D313" s="8">
        <f>D314+D321</f>
        <v>0</v>
      </c>
      <c r="E313" s="8" t="s">
        <v>40</v>
      </c>
      <c r="F313" s="12">
        <f t="shared" si="11"/>
        <v>0</v>
      </c>
    </row>
    <row r="314" spans="1:6" s="1" customFormat="1" ht="45" x14ac:dyDescent="0.25">
      <c r="A314" s="7" t="s">
        <v>431</v>
      </c>
      <c r="B314" s="7" t="s">
        <v>432</v>
      </c>
      <c r="C314" s="8">
        <f>C315+C316+C317+C318+C319+C320</f>
        <v>0</v>
      </c>
      <c r="D314" s="8">
        <f>D315+D316+D317+D318+D319+D320</f>
        <v>0</v>
      </c>
      <c r="E314" s="8" t="s">
        <v>40</v>
      </c>
      <c r="F314" s="12">
        <f t="shared" si="11"/>
        <v>0</v>
      </c>
    </row>
    <row r="315" spans="1:6" s="1" customFormat="1" ht="45" x14ac:dyDescent="0.25">
      <c r="A315" s="9" t="s">
        <v>433</v>
      </c>
      <c r="B315" s="7" t="s">
        <v>434</v>
      </c>
      <c r="C315" s="8">
        <v>0</v>
      </c>
      <c r="D315" s="8">
        <v>0</v>
      </c>
      <c r="E315" s="8" t="s">
        <v>40</v>
      </c>
      <c r="F315" s="12">
        <f t="shared" si="11"/>
        <v>0</v>
      </c>
    </row>
    <row r="316" spans="1:6" s="1" customFormat="1" ht="45" x14ac:dyDescent="0.25">
      <c r="A316" s="9" t="s">
        <v>435</v>
      </c>
      <c r="B316" s="7" t="s">
        <v>436</v>
      </c>
      <c r="C316" s="8">
        <v>0</v>
      </c>
      <c r="D316" s="8">
        <v>0</v>
      </c>
      <c r="E316" s="8" t="s">
        <v>40</v>
      </c>
      <c r="F316" s="12">
        <f t="shared" si="11"/>
        <v>0</v>
      </c>
    </row>
    <row r="317" spans="1:6" s="1" customFormat="1" ht="45" x14ac:dyDescent="0.25">
      <c r="A317" s="9" t="s">
        <v>437</v>
      </c>
      <c r="B317" s="7" t="s">
        <v>438</v>
      </c>
      <c r="C317" s="8">
        <v>0</v>
      </c>
      <c r="D317" s="8">
        <v>0</v>
      </c>
      <c r="E317" s="8" t="s">
        <v>40</v>
      </c>
      <c r="F317" s="12">
        <f t="shared" si="11"/>
        <v>0</v>
      </c>
    </row>
    <row r="318" spans="1:6" s="1" customFormat="1" ht="45" x14ac:dyDescent="0.25">
      <c r="A318" s="9" t="s">
        <v>439</v>
      </c>
      <c r="B318" s="7" t="s">
        <v>440</v>
      </c>
      <c r="C318" s="8">
        <v>0</v>
      </c>
      <c r="D318" s="8">
        <v>0</v>
      </c>
      <c r="E318" s="8" t="s">
        <v>40</v>
      </c>
      <c r="F318" s="12">
        <f t="shared" si="11"/>
        <v>0</v>
      </c>
    </row>
    <row r="319" spans="1:6" s="1" customFormat="1" ht="45" x14ac:dyDescent="0.25">
      <c r="A319" s="9" t="s">
        <v>441</v>
      </c>
      <c r="B319" s="7" t="s">
        <v>442</v>
      </c>
      <c r="C319" s="8">
        <v>0</v>
      </c>
      <c r="D319" s="8">
        <v>0</v>
      </c>
      <c r="E319" s="8" t="s">
        <v>40</v>
      </c>
      <c r="F319" s="12">
        <f t="shared" si="11"/>
        <v>0</v>
      </c>
    </row>
    <row r="320" spans="1:6" s="1" customFormat="1" ht="67.5" x14ac:dyDescent="0.25">
      <c r="A320" s="9" t="s">
        <v>443</v>
      </c>
      <c r="B320" s="7" t="s">
        <v>444</v>
      </c>
      <c r="C320" s="8">
        <v>0</v>
      </c>
      <c r="D320" s="8">
        <v>0</v>
      </c>
      <c r="E320" s="8" t="s">
        <v>40</v>
      </c>
      <c r="F320" s="12">
        <f t="shared" si="11"/>
        <v>0</v>
      </c>
    </row>
    <row r="321" spans="1:6" s="1" customFormat="1" ht="45" x14ac:dyDescent="0.25">
      <c r="A321" s="7" t="s">
        <v>445</v>
      </c>
      <c r="B321" s="7" t="s">
        <v>446</v>
      </c>
      <c r="C321" s="8">
        <f>C322+C323</f>
        <v>0</v>
      </c>
      <c r="D321" s="8">
        <f>D322+D323</f>
        <v>0</v>
      </c>
      <c r="E321" s="8" t="s">
        <v>40</v>
      </c>
      <c r="F321" s="12">
        <f t="shared" si="11"/>
        <v>0</v>
      </c>
    </row>
    <row r="322" spans="1:6" s="1" customFormat="1" ht="45" x14ac:dyDescent="0.25">
      <c r="A322" s="9" t="s">
        <v>447</v>
      </c>
      <c r="B322" s="7" t="s">
        <v>448</v>
      </c>
      <c r="C322" s="8">
        <v>0</v>
      </c>
      <c r="D322" s="8">
        <v>0</v>
      </c>
      <c r="E322" s="8" t="s">
        <v>40</v>
      </c>
      <c r="F322" s="12">
        <f t="shared" si="11"/>
        <v>0</v>
      </c>
    </row>
    <row r="323" spans="1:6" s="1" customFormat="1" ht="45" x14ac:dyDescent="0.25">
      <c r="A323" s="9" t="s">
        <v>449</v>
      </c>
      <c r="B323" s="7" t="s">
        <v>450</v>
      </c>
      <c r="C323" s="8">
        <v>0</v>
      </c>
      <c r="D323" s="8">
        <v>0</v>
      </c>
      <c r="E323" s="8" t="s">
        <v>40</v>
      </c>
      <c r="F323" s="12">
        <f t="shared" si="11"/>
        <v>0</v>
      </c>
    </row>
    <row r="324" spans="1:6" s="1" customFormat="1" ht="22.5" x14ac:dyDescent="0.25">
      <c r="A324" s="7" t="s">
        <v>12</v>
      </c>
      <c r="B324" s="7" t="s">
        <v>451</v>
      </c>
      <c r="C324" s="8">
        <f>C325</f>
        <v>6000</v>
      </c>
      <c r="D324" s="8">
        <f>D325</f>
        <v>0</v>
      </c>
      <c r="E324" s="8" t="s">
        <v>345</v>
      </c>
      <c r="F324" s="12">
        <f t="shared" si="11"/>
        <v>0</v>
      </c>
    </row>
    <row r="325" spans="1:6" s="1" customFormat="1" ht="33.75" x14ac:dyDescent="0.25">
      <c r="A325" s="7" t="s">
        <v>18</v>
      </c>
      <c r="B325" s="7" t="s">
        <v>452</v>
      </c>
      <c r="C325" s="8">
        <f>C326+C327+C328</f>
        <v>6000</v>
      </c>
      <c r="D325" s="8">
        <f>D326+D327+D328</f>
        <v>0</v>
      </c>
      <c r="E325" s="8" t="s">
        <v>345</v>
      </c>
      <c r="F325" s="12">
        <f t="shared" si="11"/>
        <v>0</v>
      </c>
    </row>
    <row r="326" spans="1:6" s="1" customFormat="1" ht="56.25" x14ac:dyDescent="0.25">
      <c r="A326" s="9" t="s">
        <v>42</v>
      </c>
      <c r="B326" s="7" t="s">
        <v>453</v>
      </c>
      <c r="C326" s="8">
        <v>6000</v>
      </c>
      <c r="D326" s="8">
        <v>0</v>
      </c>
      <c r="E326" s="8" t="s">
        <v>345</v>
      </c>
      <c r="F326" s="12">
        <f t="shared" si="11"/>
        <v>0</v>
      </c>
    </row>
    <row r="327" spans="1:6" s="1" customFormat="1" ht="67.5" x14ac:dyDescent="0.25">
      <c r="A327" s="9" t="s">
        <v>50</v>
      </c>
      <c r="B327" s="7" t="s">
        <v>454</v>
      </c>
      <c r="C327" s="8">
        <v>0</v>
      </c>
      <c r="D327" s="8">
        <v>0</v>
      </c>
      <c r="E327" s="8" t="s">
        <v>40</v>
      </c>
      <c r="F327" s="12">
        <f t="shared" si="11"/>
        <v>0</v>
      </c>
    </row>
    <row r="328" spans="1:6" s="1" customFormat="1" ht="112.5" x14ac:dyDescent="0.25">
      <c r="A328" s="9" t="s">
        <v>52</v>
      </c>
      <c r="B328" s="7" t="s">
        <v>455</v>
      </c>
      <c r="C328" s="8">
        <v>0</v>
      </c>
      <c r="D328" s="8">
        <v>0</v>
      </c>
      <c r="E328" s="8" t="s">
        <v>40</v>
      </c>
      <c r="F328" s="12">
        <f t="shared" si="11"/>
        <v>0</v>
      </c>
    </row>
    <row r="329" spans="1:6" s="1" customFormat="1" ht="45" x14ac:dyDescent="0.25">
      <c r="A329" s="7" t="s">
        <v>77</v>
      </c>
      <c r="B329" s="7" t="s">
        <v>456</v>
      </c>
      <c r="C329" s="8">
        <f>C330+C338+C340+C343</f>
        <v>0</v>
      </c>
      <c r="D329" s="8">
        <f>D330+D338+D340+D343</f>
        <v>0</v>
      </c>
      <c r="E329" s="8" t="s">
        <v>40</v>
      </c>
      <c r="F329" s="12">
        <f t="shared" si="11"/>
        <v>0</v>
      </c>
    </row>
    <row r="330" spans="1:6" s="1" customFormat="1" ht="45" x14ac:dyDescent="0.25">
      <c r="A330" s="7" t="s">
        <v>14</v>
      </c>
      <c r="B330" s="7" t="s">
        <v>457</v>
      </c>
      <c r="C330" s="8">
        <f>C331+C332+C333+C334+C335+C336+C337</f>
        <v>0</v>
      </c>
      <c r="D330" s="8">
        <f>D331+D332+D333+D334+D335+D336+D337</f>
        <v>0</v>
      </c>
      <c r="E330" s="8" t="s">
        <v>40</v>
      </c>
      <c r="F330" s="12">
        <f t="shared" si="11"/>
        <v>0</v>
      </c>
    </row>
    <row r="331" spans="1:6" s="1" customFormat="1" ht="67.5" x14ac:dyDescent="0.25">
      <c r="A331" s="9" t="s">
        <v>16</v>
      </c>
      <c r="B331" s="7" t="s">
        <v>458</v>
      </c>
      <c r="C331" s="8">
        <v>0</v>
      </c>
      <c r="D331" s="8">
        <v>0</v>
      </c>
      <c r="E331" s="8" t="s">
        <v>40</v>
      </c>
      <c r="F331" s="12">
        <f t="shared" si="11"/>
        <v>0</v>
      </c>
    </row>
    <row r="332" spans="1:6" s="1" customFormat="1" ht="56.25" x14ac:dyDescent="0.25">
      <c r="A332" s="9" t="s">
        <v>71</v>
      </c>
      <c r="B332" s="7" t="s">
        <v>459</v>
      </c>
      <c r="C332" s="8">
        <v>0</v>
      </c>
      <c r="D332" s="8">
        <v>0</v>
      </c>
      <c r="E332" s="8" t="s">
        <v>40</v>
      </c>
      <c r="F332" s="12">
        <f t="shared" si="11"/>
        <v>0</v>
      </c>
    </row>
    <row r="333" spans="1:6" s="1" customFormat="1" ht="45" x14ac:dyDescent="0.25">
      <c r="A333" s="9" t="s">
        <v>166</v>
      </c>
      <c r="B333" s="7" t="s">
        <v>460</v>
      </c>
      <c r="C333" s="8">
        <v>0</v>
      </c>
      <c r="D333" s="8">
        <v>0</v>
      </c>
      <c r="E333" s="8" t="s">
        <v>40</v>
      </c>
      <c r="F333" s="12">
        <f t="shared" si="11"/>
        <v>0</v>
      </c>
    </row>
    <row r="334" spans="1:6" s="1" customFormat="1" ht="101.25" x14ac:dyDescent="0.25">
      <c r="A334" s="9" t="s">
        <v>168</v>
      </c>
      <c r="B334" s="7" t="s">
        <v>461</v>
      </c>
      <c r="C334" s="8">
        <v>0</v>
      </c>
      <c r="D334" s="8">
        <v>0</v>
      </c>
      <c r="E334" s="8" t="s">
        <v>40</v>
      </c>
      <c r="F334" s="12">
        <f t="shared" si="11"/>
        <v>0</v>
      </c>
    </row>
    <row r="335" spans="1:6" s="1" customFormat="1" ht="45" x14ac:dyDescent="0.25">
      <c r="A335" s="9" t="s">
        <v>319</v>
      </c>
      <c r="B335" s="7" t="s">
        <v>462</v>
      </c>
      <c r="C335" s="8">
        <v>0</v>
      </c>
      <c r="D335" s="8">
        <v>0</v>
      </c>
      <c r="E335" s="8" t="s">
        <v>40</v>
      </c>
      <c r="F335" s="12">
        <f t="shared" si="11"/>
        <v>0</v>
      </c>
    </row>
    <row r="336" spans="1:6" s="1" customFormat="1" ht="112.5" x14ac:dyDescent="0.25">
      <c r="A336" s="9" t="s">
        <v>170</v>
      </c>
      <c r="B336" s="7" t="s">
        <v>463</v>
      </c>
      <c r="C336" s="8">
        <v>0</v>
      </c>
      <c r="D336" s="8">
        <v>0</v>
      </c>
      <c r="E336" s="8" t="s">
        <v>40</v>
      </c>
      <c r="F336" s="12">
        <f t="shared" si="11"/>
        <v>0</v>
      </c>
    </row>
    <row r="337" spans="1:6" s="1" customFormat="1" ht="67.5" x14ac:dyDescent="0.25">
      <c r="A337" s="9" t="s">
        <v>172</v>
      </c>
      <c r="B337" s="7" t="s">
        <v>464</v>
      </c>
      <c r="C337" s="8">
        <v>0</v>
      </c>
      <c r="D337" s="8">
        <v>0</v>
      </c>
      <c r="E337" s="8" t="s">
        <v>40</v>
      </c>
      <c r="F337" s="12">
        <f t="shared" si="11"/>
        <v>0</v>
      </c>
    </row>
    <row r="338" spans="1:6" s="1" customFormat="1" ht="45" x14ac:dyDescent="0.25">
      <c r="A338" s="7" t="s">
        <v>28</v>
      </c>
      <c r="B338" s="7" t="s">
        <v>465</v>
      </c>
      <c r="C338" s="8">
        <f>C339</f>
        <v>0</v>
      </c>
      <c r="D338" s="8">
        <f>D339</f>
        <v>0</v>
      </c>
      <c r="E338" s="8" t="s">
        <v>40</v>
      </c>
      <c r="F338" s="12">
        <f t="shared" si="11"/>
        <v>0</v>
      </c>
    </row>
    <row r="339" spans="1:6" s="1" customFormat="1" ht="56.25" x14ac:dyDescent="0.25">
      <c r="A339" s="9" t="s">
        <v>466</v>
      </c>
      <c r="B339" s="7" t="s">
        <v>467</v>
      </c>
      <c r="C339" s="8">
        <v>0</v>
      </c>
      <c r="D339" s="8">
        <v>0</v>
      </c>
      <c r="E339" s="8" t="s">
        <v>40</v>
      </c>
      <c r="F339" s="12">
        <f t="shared" si="11"/>
        <v>0</v>
      </c>
    </row>
    <row r="340" spans="1:6" s="1" customFormat="1" ht="45" x14ac:dyDescent="0.25">
      <c r="A340" s="7" t="s">
        <v>445</v>
      </c>
      <c r="B340" s="7" t="s">
        <v>468</v>
      </c>
      <c r="C340" s="8">
        <f>C341+C342</f>
        <v>0</v>
      </c>
      <c r="D340" s="8">
        <f>D341+D342</f>
        <v>0</v>
      </c>
      <c r="E340" s="8" t="s">
        <v>40</v>
      </c>
      <c r="F340" s="12">
        <f t="shared" si="11"/>
        <v>0</v>
      </c>
    </row>
    <row r="341" spans="1:6" s="1" customFormat="1" ht="56.25" x14ac:dyDescent="0.25">
      <c r="A341" s="9" t="s">
        <v>447</v>
      </c>
      <c r="B341" s="7" t="s">
        <v>469</v>
      </c>
      <c r="C341" s="8">
        <v>0</v>
      </c>
      <c r="D341" s="8">
        <v>0</v>
      </c>
      <c r="E341" s="8" t="s">
        <v>40</v>
      </c>
      <c r="F341" s="12">
        <f t="shared" si="11"/>
        <v>0</v>
      </c>
    </row>
    <row r="342" spans="1:6" s="1" customFormat="1" ht="67.5" x14ac:dyDescent="0.25">
      <c r="A342" s="9" t="s">
        <v>449</v>
      </c>
      <c r="B342" s="7" t="s">
        <v>470</v>
      </c>
      <c r="C342" s="8">
        <v>0</v>
      </c>
      <c r="D342" s="8">
        <v>0</v>
      </c>
      <c r="E342" s="8" t="s">
        <v>40</v>
      </c>
      <c r="F342" s="12">
        <f t="shared" si="11"/>
        <v>0</v>
      </c>
    </row>
    <row r="343" spans="1:6" s="1" customFormat="1" ht="45" x14ac:dyDescent="0.25">
      <c r="A343" s="7" t="s">
        <v>471</v>
      </c>
      <c r="B343" s="7" t="s">
        <v>472</v>
      </c>
      <c r="C343" s="8">
        <f>C344+C345</f>
        <v>0</v>
      </c>
      <c r="D343" s="8">
        <f>D344+D345</f>
        <v>0</v>
      </c>
      <c r="E343" s="8" t="s">
        <v>40</v>
      </c>
      <c r="F343" s="12">
        <f t="shared" si="11"/>
        <v>0</v>
      </c>
    </row>
    <row r="344" spans="1:6" s="1" customFormat="1" ht="45" x14ac:dyDescent="0.25">
      <c r="A344" s="9" t="s">
        <v>473</v>
      </c>
      <c r="B344" s="7" t="s">
        <v>474</v>
      </c>
      <c r="C344" s="8">
        <v>0</v>
      </c>
      <c r="D344" s="8">
        <v>0</v>
      </c>
      <c r="E344" s="8" t="s">
        <v>40</v>
      </c>
      <c r="F344" s="12">
        <f t="shared" si="11"/>
        <v>0</v>
      </c>
    </row>
    <row r="345" spans="1:6" s="1" customFormat="1" ht="45" x14ac:dyDescent="0.25">
      <c r="A345" s="9" t="s">
        <v>475</v>
      </c>
      <c r="B345" s="7" t="s">
        <v>476</v>
      </c>
      <c r="C345" s="8">
        <v>0</v>
      </c>
      <c r="D345" s="8">
        <v>0</v>
      </c>
      <c r="E345" s="8" t="s">
        <v>40</v>
      </c>
      <c r="F345" s="12">
        <f t="shared" si="11"/>
        <v>0</v>
      </c>
    </row>
    <row r="346" spans="1:6" s="1" customFormat="1" x14ac:dyDescent="0.25">
      <c r="A346" s="15" t="s">
        <v>35</v>
      </c>
      <c r="B346" s="16" t="s">
        <v>35</v>
      </c>
      <c r="C346" s="10">
        <f>C294+C313+C324+C329</f>
        <v>121673.8</v>
      </c>
      <c r="D346" s="10">
        <f>D294+D313+D324+D329</f>
        <v>8510.2199999999993</v>
      </c>
      <c r="E346" s="10" t="s">
        <v>480</v>
      </c>
      <c r="F346" s="10">
        <f>F294+F313+F324+F329</f>
        <v>8510.2199999999993</v>
      </c>
    </row>
    <row r="347" spans="1:6" s="1" customFormat="1" x14ac:dyDescent="0.25">
      <c r="A347" s="19" t="s">
        <v>513</v>
      </c>
      <c r="B347" s="20"/>
      <c r="C347" s="20"/>
      <c r="D347" s="20"/>
      <c r="E347" s="20"/>
      <c r="F347" s="21"/>
    </row>
    <row r="348" spans="1:6" s="1" customFormat="1" ht="22.5" x14ac:dyDescent="0.25">
      <c r="A348" s="11" t="s">
        <v>38</v>
      </c>
      <c r="B348" s="11" t="s">
        <v>481</v>
      </c>
      <c r="C348" s="12">
        <f>C349+C353+C355</f>
        <v>59903.78</v>
      </c>
      <c r="D348" s="12">
        <f>D349+D353+D355</f>
        <v>27584.080000000002</v>
      </c>
      <c r="E348" s="12" t="s">
        <v>514</v>
      </c>
      <c r="F348" s="12">
        <f>D348</f>
        <v>27584.080000000002</v>
      </c>
    </row>
    <row r="349" spans="1:6" s="1" customFormat="1" ht="33.75" x14ac:dyDescent="0.25">
      <c r="A349" s="7" t="s">
        <v>18</v>
      </c>
      <c r="B349" s="7" t="s">
        <v>482</v>
      </c>
      <c r="C349" s="8">
        <f>C350+C351+C352</f>
        <v>32185.47</v>
      </c>
      <c r="D349" s="8">
        <f>D350+D351</f>
        <v>14648.480000000001</v>
      </c>
      <c r="E349" s="8" t="s">
        <v>515</v>
      </c>
      <c r="F349" s="12">
        <f t="shared" ref="F349:F380" si="12">D349</f>
        <v>14648.480000000001</v>
      </c>
    </row>
    <row r="350" spans="1:6" s="1" customFormat="1" ht="56.25" x14ac:dyDescent="0.25">
      <c r="A350" s="9" t="s">
        <v>42</v>
      </c>
      <c r="B350" s="7" t="s">
        <v>483</v>
      </c>
      <c r="C350" s="8">
        <v>1484.22</v>
      </c>
      <c r="D350" s="8">
        <v>685.62</v>
      </c>
      <c r="E350" s="8" t="s">
        <v>516</v>
      </c>
      <c r="F350" s="12">
        <f t="shared" si="12"/>
        <v>685.62</v>
      </c>
    </row>
    <row r="351" spans="1:6" s="1" customFormat="1" ht="22.5" x14ac:dyDescent="0.25">
      <c r="A351" s="9" t="s">
        <v>44</v>
      </c>
      <c r="B351" s="7" t="s">
        <v>484</v>
      </c>
      <c r="C351" s="8">
        <v>30000</v>
      </c>
      <c r="D351" s="8">
        <v>13962.86</v>
      </c>
      <c r="E351" s="8" t="s">
        <v>517</v>
      </c>
      <c r="F351" s="12">
        <f t="shared" si="12"/>
        <v>13962.86</v>
      </c>
    </row>
    <row r="352" spans="1:6" s="1" customFormat="1" ht="67.5" x14ac:dyDescent="0.25">
      <c r="A352" s="9" t="s">
        <v>50</v>
      </c>
      <c r="B352" s="7" t="s">
        <v>485</v>
      </c>
      <c r="C352" s="8">
        <v>701.25</v>
      </c>
      <c r="D352" s="8">
        <v>0</v>
      </c>
      <c r="E352" s="8" t="s">
        <v>345</v>
      </c>
      <c r="F352" s="12">
        <f t="shared" si="12"/>
        <v>0</v>
      </c>
    </row>
    <row r="353" spans="1:6" s="1" customFormat="1" ht="33.75" x14ac:dyDescent="0.25">
      <c r="A353" s="7" t="s">
        <v>64</v>
      </c>
      <c r="B353" s="7" t="s">
        <v>486</v>
      </c>
      <c r="C353" s="8">
        <f>C354</f>
        <v>1031</v>
      </c>
      <c r="D353" s="8">
        <f>D354</f>
        <v>347.3</v>
      </c>
      <c r="E353" s="8" t="s">
        <v>518</v>
      </c>
      <c r="F353" s="12">
        <f t="shared" si="12"/>
        <v>347.3</v>
      </c>
    </row>
    <row r="354" spans="1:6" s="1" customFormat="1" ht="78.75" x14ac:dyDescent="0.25">
      <c r="A354" s="9" t="s">
        <v>153</v>
      </c>
      <c r="B354" s="7" t="s">
        <v>487</v>
      </c>
      <c r="C354" s="8">
        <v>1031</v>
      </c>
      <c r="D354" s="8">
        <v>347.3</v>
      </c>
      <c r="E354" s="8" t="s">
        <v>518</v>
      </c>
      <c r="F354" s="12">
        <f t="shared" si="12"/>
        <v>347.3</v>
      </c>
    </row>
    <row r="355" spans="1:6" s="1" customFormat="1" ht="33.75" x14ac:dyDescent="0.25">
      <c r="A355" s="7" t="s">
        <v>79</v>
      </c>
      <c r="B355" s="7" t="s">
        <v>106</v>
      </c>
      <c r="C355" s="8">
        <f>C356</f>
        <v>26687.31</v>
      </c>
      <c r="D355" s="8">
        <f>D356</f>
        <v>12588.3</v>
      </c>
      <c r="E355" s="8" t="s">
        <v>519</v>
      </c>
      <c r="F355" s="12">
        <f t="shared" si="12"/>
        <v>12588.3</v>
      </c>
    </row>
    <row r="356" spans="1:6" s="1" customFormat="1" ht="33.75" x14ac:dyDescent="0.25">
      <c r="A356" s="9" t="s">
        <v>81</v>
      </c>
      <c r="B356" s="7" t="s">
        <v>488</v>
      </c>
      <c r="C356" s="8">
        <v>26687.31</v>
      </c>
      <c r="D356" s="8">
        <v>12588.3</v>
      </c>
      <c r="E356" s="8" t="s">
        <v>519</v>
      </c>
      <c r="F356" s="12">
        <f t="shared" si="12"/>
        <v>12588.3</v>
      </c>
    </row>
    <row r="357" spans="1:6" s="1" customFormat="1" x14ac:dyDescent="0.25">
      <c r="A357" s="11" t="s">
        <v>12</v>
      </c>
      <c r="B357" s="11" t="s">
        <v>489</v>
      </c>
      <c r="C357" s="12">
        <f>C358</f>
        <v>2000</v>
      </c>
      <c r="D357" s="12">
        <f>D358</f>
        <v>0</v>
      </c>
      <c r="E357" s="8" t="s">
        <v>345</v>
      </c>
      <c r="F357" s="12">
        <f t="shared" si="12"/>
        <v>0</v>
      </c>
    </row>
    <row r="358" spans="1:6" s="1" customFormat="1" ht="22.5" x14ac:dyDescent="0.25">
      <c r="A358" s="7" t="s">
        <v>14</v>
      </c>
      <c r="B358" s="7" t="s">
        <v>490</v>
      </c>
      <c r="C358" s="8">
        <f>C359+C360</f>
        <v>2000</v>
      </c>
      <c r="D358" s="8">
        <f>D359+D360</f>
        <v>0</v>
      </c>
      <c r="E358" s="8" t="s">
        <v>345</v>
      </c>
      <c r="F358" s="12">
        <f t="shared" si="12"/>
        <v>0</v>
      </c>
    </row>
    <row r="359" spans="1:6" s="1" customFormat="1" ht="22.5" x14ac:dyDescent="0.25">
      <c r="A359" s="9" t="s">
        <v>16</v>
      </c>
      <c r="B359" s="7" t="s">
        <v>491</v>
      </c>
      <c r="C359" s="8">
        <v>27.9</v>
      </c>
      <c r="D359" s="8">
        <v>0</v>
      </c>
      <c r="E359" s="8" t="s">
        <v>345</v>
      </c>
      <c r="F359" s="12">
        <f t="shared" si="12"/>
        <v>0</v>
      </c>
    </row>
    <row r="360" spans="1:6" s="1" customFormat="1" ht="22.5" x14ac:dyDescent="0.25">
      <c r="A360" s="9" t="s">
        <v>71</v>
      </c>
      <c r="B360" s="7" t="s">
        <v>492</v>
      </c>
      <c r="C360" s="8">
        <v>1972.1</v>
      </c>
      <c r="D360" s="8">
        <v>0</v>
      </c>
      <c r="E360" s="8" t="s">
        <v>345</v>
      </c>
      <c r="F360" s="12">
        <f t="shared" si="12"/>
        <v>0</v>
      </c>
    </row>
    <row r="361" spans="1:6" s="1" customFormat="1" ht="45" x14ac:dyDescent="0.25">
      <c r="A361" s="11" t="s">
        <v>77</v>
      </c>
      <c r="B361" s="11" t="s">
        <v>493</v>
      </c>
      <c r="C361" s="12">
        <f>C362+C365</f>
        <v>0</v>
      </c>
      <c r="D361" s="12">
        <f>D362+D365</f>
        <v>0</v>
      </c>
      <c r="E361" s="8" t="s">
        <v>40</v>
      </c>
      <c r="F361" s="12">
        <f t="shared" si="12"/>
        <v>0</v>
      </c>
    </row>
    <row r="362" spans="1:6" s="1" customFormat="1" ht="45" x14ac:dyDescent="0.25">
      <c r="A362" s="7" t="s">
        <v>431</v>
      </c>
      <c r="B362" s="7" t="s">
        <v>494</v>
      </c>
      <c r="C362" s="8">
        <f>C363+C364</f>
        <v>0</v>
      </c>
      <c r="D362" s="8">
        <f>D363+D364</f>
        <v>0</v>
      </c>
      <c r="E362" s="8" t="s">
        <v>40</v>
      </c>
      <c r="F362" s="12">
        <f t="shared" si="12"/>
        <v>0</v>
      </c>
    </row>
    <row r="363" spans="1:6" s="1" customFormat="1" ht="45" x14ac:dyDescent="0.25">
      <c r="A363" s="9" t="s">
        <v>433</v>
      </c>
      <c r="B363" s="7" t="s">
        <v>495</v>
      </c>
      <c r="C363" s="8">
        <v>0</v>
      </c>
      <c r="D363" s="8">
        <v>0</v>
      </c>
      <c r="E363" s="8" t="s">
        <v>40</v>
      </c>
      <c r="F363" s="12">
        <f t="shared" si="12"/>
        <v>0</v>
      </c>
    </row>
    <row r="364" spans="1:6" s="1" customFormat="1" ht="78.75" x14ac:dyDescent="0.25">
      <c r="A364" s="9" t="s">
        <v>435</v>
      </c>
      <c r="B364" s="7" t="s">
        <v>496</v>
      </c>
      <c r="C364" s="8">
        <v>0</v>
      </c>
      <c r="D364" s="8">
        <v>0</v>
      </c>
      <c r="E364" s="8" t="s">
        <v>40</v>
      </c>
      <c r="F364" s="12">
        <f t="shared" si="12"/>
        <v>0</v>
      </c>
    </row>
    <row r="365" spans="1:6" s="1" customFormat="1" ht="45" x14ac:dyDescent="0.25">
      <c r="A365" s="7" t="s">
        <v>28</v>
      </c>
      <c r="B365" s="7" t="s">
        <v>497</v>
      </c>
      <c r="C365" s="8">
        <f>C366</f>
        <v>0</v>
      </c>
      <c r="D365" s="8">
        <f>D366</f>
        <v>0</v>
      </c>
      <c r="E365" s="8" t="s">
        <v>40</v>
      </c>
      <c r="F365" s="12">
        <f t="shared" si="12"/>
        <v>0</v>
      </c>
    </row>
    <row r="366" spans="1:6" s="1" customFormat="1" ht="45" x14ac:dyDescent="0.25">
      <c r="A366" s="9" t="s">
        <v>466</v>
      </c>
      <c r="B366" s="7" t="s">
        <v>498</v>
      </c>
      <c r="C366" s="8">
        <v>0</v>
      </c>
      <c r="D366" s="8">
        <v>0</v>
      </c>
      <c r="E366" s="8" t="s">
        <v>40</v>
      </c>
      <c r="F366" s="12">
        <f t="shared" si="12"/>
        <v>0</v>
      </c>
    </row>
    <row r="367" spans="1:6" s="1" customFormat="1" x14ac:dyDescent="0.25">
      <c r="A367" s="11" t="s">
        <v>26</v>
      </c>
      <c r="B367" s="11" t="s">
        <v>105</v>
      </c>
      <c r="C367" s="12">
        <f>C368+C378</f>
        <v>549222.70000000007</v>
      </c>
      <c r="D367" s="12">
        <f>D368+D378</f>
        <v>194588.22</v>
      </c>
      <c r="E367" s="12" t="s">
        <v>520</v>
      </c>
      <c r="F367" s="12">
        <f t="shared" si="12"/>
        <v>194588.22</v>
      </c>
    </row>
    <row r="368" spans="1:6" s="1" customFormat="1" ht="33.75" x14ac:dyDescent="0.25">
      <c r="A368" s="7" t="s">
        <v>14</v>
      </c>
      <c r="B368" s="7" t="s">
        <v>106</v>
      </c>
      <c r="C368" s="8">
        <f>C369+C370+C371+C372+C373+C374+C375+C376+C377</f>
        <v>549122.70000000007</v>
      </c>
      <c r="D368" s="8">
        <f>D369+D370+D371+D372+D373+D374+D375+D376+D377</f>
        <v>194571.22</v>
      </c>
      <c r="E368" s="12" t="s">
        <v>520</v>
      </c>
      <c r="F368" s="12">
        <f t="shared" si="12"/>
        <v>194571.22</v>
      </c>
    </row>
    <row r="369" spans="1:6" s="1" customFormat="1" ht="22.5" x14ac:dyDescent="0.25">
      <c r="A369" s="9" t="s">
        <v>16</v>
      </c>
      <c r="B369" s="7" t="s">
        <v>499</v>
      </c>
      <c r="C369" s="8">
        <v>4817.28</v>
      </c>
      <c r="D369" s="8">
        <v>2552.0100000000002</v>
      </c>
      <c r="E369" s="12" t="s">
        <v>526</v>
      </c>
      <c r="F369" s="12">
        <f t="shared" si="12"/>
        <v>2552.0100000000002</v>
      </c>
    </row>
    <row r="370" spans="1:6" s="1" customFormat="1" ht="22.5" x14ac:dyDescent="0.25">
      <c r="A370" s="9" t="s">
        <v>71</v>
      </c>
      <c r="B370" s="7" t="s">
        <v>500</v>
      </c>
      <c r="C370" s="8">
        <v>336240.44</v>
      </c>
      <c r="D370" s="8">
        <v>97567.94</v>
      </c>
      <c r="E370" s="12" t="s">
        <v>527</v>
      </c>
      <c r="F370" s="12">
        <f t="shared" si="12"/>
        <v>97567.94</v>
      </c>
    </row>
    <row r="371" spans="1:6" s="1" customFormat="1" ht="22.5" x14ac:dyDescent="0.25">
      <c r="A371" s="9" t="s">
        <v>168</v>
      </c>
      <c r="B371" s="7" t="s">
        <v>501</v>
      </c>
      <c r="C371" s="8">
        <v>31209.24</v>
      </c>
      <c r="D371" s="8">
        <v>14477.1</v>
      </c>
      <c r="E371" s="12" t="s">
        <v>358</v>
      </c>
      <c r="F371" s="12">
        <f t="shared" si="12"/>
        <v>14477.1</v>
      </c>
    </row>
    <row r="372" spans="1:6" s="1" customFormat="1" ht="56.25" x14ac:dyDescent="0.25">
      <c r="A372" s="9" t="s">
        <v>319</v>
      </c>
      <c r="B372" s="7" t="s">
        <v>502</v>
      </c>
      <c r="C372" s="8">
        <v>78678.42</v>
      </c>
      <c r="D372" s="8">
        <v>35730.61</v>
      </c>
      <c r="E372" s="12" t="s">
        <v>522</v>
      </c>
      <c r="F372" s="12">
        <f t="shared" si="12"/>
        <v>35730.61</v>
      </c>
    </row>
    <row r="373" spans="1:6" s="1" customFormat="1" ht="56.25" x14ac:dyDescent="0.25">
      <c r="A373" s="9" t="s">
        <v>170</v>
      </c>
      <c r="B373" s="7" t="s">
        <v>503</v>
      </c>
      <c r="C373" s="8">
        <v>52226.96</v>
      </c>
      <c r="D373" s="8">
        <v>25033.56</v>
      </c>
      <c r="E373" s="12" t="s">
        <v>523</v>
      </c>
      <c r="F373" s="12">
        <f t="shared" si="12"/>
        <v>25033.56</v>
      </c>
    </row>
    <row r="374" spans="1:6" s="1" customFormat="1" ht="45" x14ac:dyDescent="0.25">
      <c r="A374" s="9" t="s">
        <v>323</v>
      </c>
      <c r="B374" s="7" t="s">
        <v>504</v>
      </c>
      <c r="C374" s="8">
        <v>662</v>
      </c>
      <c r="D374" s="8">
        <v>327.45</v>
      </c>
      <c r="E374" s="12" t="s">
        <v>528</v>
      </c>
      <c r="F374" s="12">
        <f t="shared" si="12"/>
        <v>327.45</v>
      </c>
    </row>
    <row r="375" spans="1:6" s="1" customFormat="1" ht="33.75" x14ac:dyDescent="0.25">
      <c r="A375" s="9" t="s">
        <v>505</v>
      </c>
      <c r="B375" s="7" t="s">
        <v>506</v>
      </c>
      <c r="C375" s="8">
        <v>27338.7</v>
      </c>
      <c r="D375" s="8">
        <v>11538.28</v>
      </c>
      <c r="E375" s="12" t="s">
        <v>524</v>
      </c>
      <c r="F375" s="12">
        <f t="shared" si="12"/>
        <v>11538.28</v>
      </c>
    </row>
    <row r="376" spans="1:6" s="1" customFormat="1" ht="33.75" x14ac:dyDescent="0.25">
      <c r="A376" s="9" t="s">
        <v>507</v>
      </c>
      <c r="B376" s="7" t="s">
        <v>508</v>
      </c>
      <c r="C376" s="8">
        <v>16449.66</v>
      </c>
      <c r="D376" s="8">
        <v>7344.27</v>
      </c>
      <c r="E376" s="12" t="s">
        <v>525</v>
      </c>
      <c r="F376" s="12">
        <f t="shared" si="12"/>
        <v>7344.27</v>
      </c>
    </row>
    <row r="377" spans="1:6" s="1" customFormat="1" ht="90" x14ac:dyDescent="0.25">
      <c r="A377" s="9" t="s">
        <v>509</v>
      </c>
      <c r="B377" s="7" t="s">
        <v>510</v>
      </c>
      <c r="C377" s="8">
        <v>1500</v>
      </c>
      <c r="D377" s="8">
        <v>0</v>
      </c>
      <c r="E377" s="8" t="s">
        <v>345</v>
      </c>
      <c r="F377" s="12">
        <f t="shared" si="12"/>
        <v>0</v>
      </c>
    </row>
    <row r="378" spans="1:6" s="1" customFormat="1" ht="45" x14ac:dyDescent="0.25">
      <c r="A378" s="7" t="s">
        <v>64</v>
      </c>
      <c r="B378" s="7" t="s">
        <v>511</v>
      </c>
      <c r="C378" s="8">
        <f>C379</f>
        <v>100</v>
      </c>
      <c r="D378" s="8">
        <f>D379</f>
        <v>17</v>
      </c>
      <c r="E378" s="12" t="s">
        <v>529</v>
      </c>
      <c r="F378" s="12">
        <f t="shared" si="12"/>
        <v>17</v>
      </c>
    </row>
    <row r="379" spans="1:6" s="1" customFormat="1" ht="45" x14ac:dyDescent="0.25">
      <c r="A379" s="9" t="s">
        <v>153</v>
      </c>
      <c r="B379" s="7" t="s">
        <v>512</v>
      </c>
      <c r="C379" s="8">
        <v>100</v>
      </c>
      <c r="D379" s="8">
        <v>17</v>
      </c>
      <c r="E379" s="12" t="s">
        <v>529</v>
      </c>
      <c r="F379" s="12">
        <f t="shared" si="12"/>
        <v>17</v>
      </c>
    </row>
    <row r="380" spans="1:6" s="1" customFormat="1" x14ac:dyDescent="0.25">
      <c r="A380" s="15" t="s">
        <v>35</v>
      </c>
      <c r="B380" s="16" t="s">
        <v>35</v>
      </c>
      <c r="C380" s="10">
        <f>C348+C357+C361+C367</f>
        <v>611126.4800000001</v>
      </c>
      <c r="D380" s="10">
        <f>D348+D357+D361+D367</f>
        <v>222172.3</v>
      </c>
      <c r="E380" s="10" t="s">
        <v>530</v>
      </c>
      <c r="F380" s="12">
        <f t="shared" si="12"/>
        <v>222172.3</v>
      </c>
    </row>
    <row r="381" spans="1:6" s="1" customFormat="1" x14ac:dyDescent="0.25">
      <c r="A381" s="19" t="s">
        <v>567</v>
      </c>
      <c r="B381" s="20"/>
      <c r="C381" s="20"/>
      <c r="D381" s="20"/>
      <c r="E381" s="20"/>
      <c r="F381" s="21"/>
    </row>
    <row r="382" spans="1:6" s="1" customFormat="1" ht="56.25" x14ac:dyDescent="0.25">
      <c r="A382" s="11" t="s">
        <v>38</v>
      </c>
      <c r="B382" s="11" t="s">
        <v>531</v>
      </c>
      <c r="C382" s="12">
        <f>C383+C391</f>
        <v>59285.19</v>
      </c>
      <c r="D382" s="12">
        <f>D383+D391</f>
        <v>22017.499999999996</v>
      </c>
      <c r="E382" s="12" t="s">
        <v>568</v>
      </c>
      <c r="F382" s="12">
        <f>D382</f>
        <v>22017.499999999996</v>
      </c>
    </row>
    <row r="383" spans="1:6" s="1" customFormat="1" ht="45" x14ac:dyDescent="0.25">
      <c r="A383" s="4" t="s">
        <v>14</v>
      </c>
      <c r="B383" s="4" t="s">
        <v>532</v>
      </c>
      <c r="C383" s="5">
        <f>C384+C385+C386+C387+C388+C389+C390</f>
        <v>54563.73</v>
      </c>
      <c r="D383" s="5">
        <f>D384+D385+D386+D387+D388+D389+D390</f>
        <v>20539.659999999996</v>
      </c>
      <c r="E383" s="8" t="s">
        <v>569</v>
      </c>
      <c r="F383" s="12">
        <f t="shared" ref="F383:F418" si="13">D383</f>
        <v>20539.659999999996</v>
      </c>
    </row>
    <row r="384" spans="1:6" s="1" customFormat="1" ht="90" x14ac:dyDescent="0.25">
      <c r="A384" s="6" t="s">
        <v>16</v>
      </c>
      <c r="B384" s="4" t="s">
        <v>533</v>
      </c>
      <c r="C384" s="5">
        <v>0</v>
      </c>
      <c r="D384" s="5">
        <v>0</v>
      </c>
      <c r="E384" s="8" t="s">
        <v>40</v>
      </c>
      <c r="F384" s="12">
        <f t="shared" si="13"/>
        <v>0</v>
      </c>
    </row>
    <row r="385" spans="1:6" s="1" customFormat="1" ht="112.5" x14ac:dyDescent="0.25">
      <c r="A385" s="6" t="s">
        <v>71</v>
      </c>
      <c r="B385" s="4" t="s">
        <v>534</v>
      </c>
      <c r="C385" s="5">
        <v>1325</v>
      </c>
      <c r="D385" s="5">
        <v>67.75</v>
      </c>
      <c r="E385" s="8" t="s">
        <v>570</v>
      </c>
      <c r="F385" s="12">
        <f t="shared" si="13"/>
        <v>67.75</v>
      </c>
    </row>
    <row r="386" spans="1:6" s="1" customFormat="1" ht="78.75" x14ac:dyDescent="0.25">
      <c r="A386" s="6" t="s">
        <v>73</v>
      </c>
      <c r="B386" s="4" t="s">
        <v>535</v>
      </c>
      <c r="C386" s="5">
        <v>44460</v>
      </c>
      <c r="D386" s="5">
        <v>16849.599999999999</v>
      </c>
      <c r="E386" s="8" t="s">
        <v>351</v>
      </c>
      <c r="F386" s="12">
        <f t="shared" si="13"/>
        <v>16849.599999999999</v>
      </c>
    </row>
    <row r="387" spans="1:6" s="1" customFormat="1" ht="78.75" x14ac:dyDescent="0.25">
      <c r="A387" s="6" t="s">
        <v>166</v>
      </c>
      <c r="B387" s="4" t="s">
        <v>536</v>
      </c>
      <c r="C387" s="5">
        <v>0</v>
      </c>
      <c r="D387" s="5">
        <v>0</v>
      </c>
      <c r="E387" s="8" t="s">
        <v>40</v>
      </c>
      <c r="F387" s="12">
        <f t="shared" si="13"/>
        <v>0</v>
      </c>
    </row>
    <row r="388" spans="1:6" s="1" customFormat="1" ht="56.25" x14ac:dyDescent="0.25">
      <c r="A388" s="6" t="s">
        <v>168</v>
      </c>
      <c r="B388" s="4" t="s">
        <v>537</v>
      </c>
      <c r="C388" s="5">
        <v>6576.33</v>
      </c>
      <c r="D388" s="5">
        <v>2638.71</v>
      </c>
      <c r="E388" s="8" t="s">
        <v>355</v>
      </c>
      <c r="F388" s="12">
        <f t="shared" si="13"/>
        <v>2638.71</v>
      </c>
    </row>
    <row r="389" spans="1:6" s="1" customFormat="1" ht="56.25" x14ac:dyDescent="0.25">
      <c r="A389" s="6" t="s">
        <v>319</v>
      </c>
      <c r="B389" s="4" t="s">
        <v>538</v>
      </c>
      <c r="C389" s="5">
        <v>720</v>
      </c>
      <c r="D389" s="5">
        <v>300</v>
      </c>
      <c r="E389" s="8" t="s">
        <v>356</v>
      </c>
      <c r="F389" s="12">
        <f t="shared" si="13"/>
        <v>300</v>
      </c>
    </row>
    <row r="390" spans="1:6" s="1" customFormat="1" ht="135" x14ac:dyDescent="0.25">
      <c r="A390" s="6" t="s">
        <v>170</v>
      </c>
      <c r="B390" s="4" t="s">
        <v>539</v>
      </c>
      <c r="C390" s="5">
        <v>1482.4</v>
      </c>
      <c r="D390" s="5">
        <v>683.6</v>
      </c>
      <c r="E390" s="8" t="s">
        <v>571</v>
      </c>
      <c r="F390" s="12">
        <f t="shared" si="13"/>
        <v>683.6</v>
      </c>
    </row>
    <row r="391" spans="1:6" s="1" customFormat="1" ht="22.5" x14ac:dyDescent="0.25">
      <c r="A391" s="4" t="s">
        <v>278</v>
      </c>
      <c r="B391" s="4" t="s">
        <v>540</v>
      </c>
      <c r="C391" s="5">
        <f>C392+C393+C394</f>
        <v>4721.46</v>
      </c>
      <c r="D391" s="5">
        <f>D392+D393+D394</f>
        <v>1477.84</v>
      </c>
      <c r="E391" s="8" t="s">
        <v>572</v>
      </c>
      <c r="F391" s="12">
        <f t="shared" si="13"/>
        <v>1477.84</v>
      </c>
    </row>
    <row r="392" spans="1:6" s="1" customFormat="1" ht="90" x14ac:dyDescent="0.25">
      <c r="A392" s="6" t="s">
        <v>541</v>
      </c>
      <c r="B392" s="4" t="s">
        <v>542</v>
      </c>
      <c r="C392" s="5">
        <v>1401.86</v>
      </c>
      <c r="D392" s="5">
        <v>326.92</v>
      </c>
      <c r="E392" s="8" t="s">
        <v>573</v>
      </c>
      <c r="F392" s="12">
        <f t="shared" si="13"/>
        <v>326.92</v>
      </c>
    </row>
    <row r="393" spans="1:6" s="1" customFormat="1" ht="135" x14ac:dyDescent="0.25">
      <c r="A393" s="6" t="s">
        <v>280</v>
      </c>
      <c r="B393" s="4" t="s">
        <v>543</v>
      </c>
      <c r="C393" s="5">
        <v>2670.6</v>
      </c>
      <c r="D393" s="5">
        <v>899.9</v>
      </c>
      <c r="E393" s="8" t="s">
        <v>518</v>
      </c>
      <c r="F393" s="12">
        <f t="shared" si="13"/>
        <v>899.9</v>
      </c>
    </row>
    <row r="394" spans="1:6" s="1" customFormat="1" ht="78.75" x14ac:dyDescent="0.25">
      <c r="A394" s="6" t="s">
        <v>282</v>
      </c>
      <c r="B394" s="4" t="s">
        <v>544</v>
      </c>
      <c r="C394" s="5">
        <v>649</v>
      </c>
      <c r="D394" s="5">
        <v>251.02</v>
      </c>
      <c r="E394" s="8" t="s">
        <v>574</v>
      </c>
      <c r="F394" s="12">
        <f t="shared" si="13"/>
        <v>251.02</v>
      </c>
    </row>
    <row r="395" spans="1:6" s="1" customFormat="1" ht="45" x14ac:dyDescent="0.25">
      <c r="A395" s="11" t="s">
        <v>60</v>
      </c>
      <c r="B395" s="11" t="s">
        <v>545</v>
      </c>
      <c r="C395" s="12">
        <f>C396</f>
        <v>0</v>
      </c>
      <c r="D395" s="12">
        <f>D396</f>
        <v>0</v>
      </c>
      <c r="E395" s="8" t="s">
        <v>40</v>
      </c>
      <c r="F395" s="12">
        <f t="shared" si="13"/>
        <v>0</v>
      </c>
    </row>
    <row r="396" spans="1:6" s="1" customFormat="1" ht="45" x14ac:dyDescent="0.25">
      <c r="A396" s="4" t="s">
        <v>18</v>
      </c>
      <c r="B396" s="4" t="s">
        <v>546</v>
      </c>
      <c r="C396" s="5">
        <f>C397+C398+C399+C400+C401</f>
        <v>0</v>
      </c>
      <c r="D396" s="5">
        <f>D397+D398+D399+D400+D401</f>
        <v>0</v>
      </c>
      <c r="E396" s="8" t="s">
        <v>40</v>
      </c>
      <c r="F396" s="12">
        <f t="shared" si="13"/>
        <v>0</v>
      </c>
    </row>
    <row r="397" spans="1:6" s="1" customFormat="1" ht="45" x14ac:dyDescent="0.25">
      <c r="A397" s="6" t="s">
        <v>42</v>
      </c>
      <c r="B397" s="4" t="s">
        <v>547</v>
      </c>
      <c r="C397" s="5">
        <v>0</v>
      </c>
      <c r="D397" s="5">
        <v>0</v>
      </c>
      <c r="E397" s="8" t="s">
        <v>40</v>
      </c>
      <c r="F397" s="12">
        <f t="shared" si="13"/>
        <v>0</v>
      </c>
    </row>
    <row r="398" spans="1:6" s="1" customFormat="1" ht="45" x14ac:dyDescent="0.25">
      <c r="A398" s="6" t="s">
        <v>44</v>
      </c>
      <c r="B398" s="4" t="s">
        <v>548</v>
      </c>
      <c r="C398" s="5">
        <v>0</v>
      </c>
      <c r="D398" s="5">
        <v>0</v>
      </c>
      <c r="E398" s="8" t="s">
        <v>40</v>
      </c>
      <c r="F398" s="12">
        <f t="shared" si="13"/>
        <v>0</v>
      </c>
    </row>
    <row r="399" spans="1:6" s="1" customFormat="1" ht="45" x14ac:dyDescent="0.25">
      <c r="A399" s="6" t="s">
        <v>50</v>
      </c>
      <c r="B399" s="4" t="s">
        <v>549</v>
      </c>
      <c r="C399" s="5">
        <v>0</v>
      </c>
      <c r="D399" s="5">
        <v>0</v>
      </c>
      <c r="E399" s="8" t="s">
        <v>40</v>
      </c>
      <c r="F399" s="12">
        <f t="shared" si="13"/>
        <v>0</v>
      </c>
    </row>
    <row r="400" spans="1:6" s="1" customFormat="1" ht="45" x14ac:dyDescent="0.25">
      <c r="A400" s="6" t="s">
        <v>52</v>
      </c>
      <c r="B400" s="4" t="s">
        <v>550</v>
      </c>
      <c r="C400" s="5">
        <v>0</v>
      </c>
      <c r="D400" s="5">
        <v>0</v>
      </c>
      <c r="E400" s="8" t="s">
        <v>40</v>
      </c>
      <c r="F400" s="12">
        <f t="shared" si="13"/>
        <v>0</v>
      </c>
    </row>
    <row r="401" spans="1:6" s="1" customFormat="1" ht="45" x14ac:dyDescent="0.25">
      <c r="A401" s="6" t="s">
        <v>54</v>
      </c>
      <c r="B401" s="4" t="s">
        <v>551</v>
      </c>
      <c r="C401" s="5">
        <v>0</v>
      </c>
      <c r="D401" s="5">
        <v>0</v>
      </c>
      <c r="E401" s="8" t="s">
        <v>40</v>
      </c>
      <c r="F401" s="12">
        <f t="shared" si="13"/>
        <v>0</v>
      </c>
    </row>
    <row r="402" spans="1:6" s="1" customFormat="1" ht="22.5" x14ac:dyDescent="0.25">
      <c r="A402" s="11" t="s">
        <v>12</v>
      </c>
      <c r="B402" s="11" t="s">
        <v>552</v>
      </c>
      <c r="C402" s="12">
        <f>C403</f>
        <v>2102.7199999999998</v>
      </c>
      <c r="D402" s="12">
        <f>D403</f>
        <v>0</v>
      </c>
      <c r="E402" s="8" t="s">
        <v>345</v>
      </c>
      <c r="F402" s="12">
        <f t="shared" si="13"/>
        <v>0</v>
      </c>
    </row>
    <row r="403" spans="1:6" s="1" customFormat="1" ht="22.5" x14ac:dyDescent="0.25">
      <c r="A403" s="4" t="s">
        <v>18</v>
      </c>
      <c r="B403" s="4" t="s">
        <v>553</v>
      </c>
      <c r="C403" s="5">
        <f>C404</f>
        <v>2102.7199999999998</v>
      </c>
      <c r="D403" s="5">
        <f>D404</f>
        <v>0</v>
      </c>
      <c r="E403" s="8" t="s">
        <v>345</v>
      </c>
      <c r="F403" s="12">
        <f t="shared" si="13"/>
        <v>0</v>
      </c>
    </row>
    <row r="404" spans="1:6" s="1" customFormat="1" ht="56.25" x14ac:dyDescent="0.25">
      <c r="A404" s="6" t="s">
        <v>42</v>
      </c>
      <c r="B404" s="4" t="s">
        <v>554</v>
      </c>
      <c r="C404" s="5">
        <v>2102.7199999999998</v>
      </c>
      <c r="D404" s="5">
        <v>0</v>
      </c>
      <c r="E404" s="8" t="s">
        <v>345</v>
      </c>
      <c r="F404" s="12">
        <f t="shared" si="13"/>
        <v>0</v>
      </c>
    </row>
    <row r="405" spans="1:6" s="1" customFormat="1" x14ac:dyDescent="0.25">
      <c r="A405" s="11" t="s">
        <v>77</v>
      </c>
      <c r="B405" s="11" t="s">
        <v>555</v>
      </c>
      <c r="C405" s="12">
        <f>C406+C408</f>
        <v>4190</v>
      </c>
      <c r="D405" s="12">
        <f>D406+D408</f>
        <v>1187.4000000000001</v>
      </c>
      <c r="E405" s="8" t="s">
        <v>576</v>
      </c>
      <c r="F405" s="12">
        <f t="shared" si="13"/>
        <v>1187.4000000000001</v>
      </c>
    </row>
    <row r="406" spans="1:6" s="1" customFormat="1" ht="22.5" x14ac:dyDescent="0.25">
      <c r="A406" s="4" t="s">
        <v>14</v>
      </c>
      <c r="B406" s="4" t="s">
        <v>556</v>
      </c>
      <c r="C406" s="5">
        <f>C407</f>
        <v>700</v>
      </c>
      <c r="D406" s="5">
        <f>D407</f>
        <v>0</v>
      </c>
      <c r="E406" s="8" t="s">
        <v>345</v>
      </c>
      <c r="F406" s="12">
        <f t="shared" si="13"/>
        <v>0</v>
      </c>
    </row>
    <row r="407" spans="1:6" s="1" customFormat="1" ht="45" x14ac:dyDescent="0.25">
      <c r="A407" s="6" t="s">
        <v>16</v>
      </c>
      <c r="B407" s="4" t="s">
        <v>557</v>
      </c>
      <c r="C407" s="5">
        <v>700</v>
      </c>
      <c r="D407" s="5">
        <v>0</v>
      </c>
      <c r="E407" s="8" t="s">
        <v>345</v>
      </c>
      <c r="F407" s="12">
        <f t="shared" si="13"/>
        <v>0</v>
      </c>
    </row>
    <row r="408" spans="1:6" s="1" customFormat="1" ht="101.25" x14ac:dyDescent="0.25">
      <c r="A408" s="4" t="s">
        <v>18</v>
      </c>
      <c r="B408" s="4" t="s">
        <v>558</v>
      </c>
      <c r="C408" s="5">
        <f>C409</f>
        <v>3490</v>
      </c>
      <c r="D408" s="5">
        <f>D409</f>
        <v>1187.4000000000001</v>
      </c>
      <c r="E408" s="8" t="s">
        <v>578</v>
      </c>
      <c r="F408" s="12">
        <f t="shared" si="13"/>
        <v>1187.4000000000001</v>
      </c>
    </row>
    <row r="409" spans="1:6" s="1" customFormat="1" ht="33.75" x14ac:dyDescent="0.25">
      <c r="A409" s="6" t="s">
        <v>44</v>
      </c>
      <c r="B409" s="4" t="s">
        <v>559</v>
      </c>
      <c r="C409" s="5">
        <v>3490</v>
      </c>
      <c r="D409" s="5">
        <v>1187.4000000000001</v>
      </c>
      <c r="E409" s="8" t="s">
        <v>578</v>
      </c>
      <c r="F409" s="12">
        <f t="shared" si="13"/>
        <v>1187.4000000000001</v>
      </c>
    </row>
    <row r="410" spans="1:6" s="1" customFormat="1" ht="45" x14ac:dyDescent="0.25">
      <c r="A410" s="11" t="s">
        <v>26</v>
      </c>
      <c r="B410" s="11" t="s">
        <v>560</v>
      </c>
      <c r="C410" s="12">
        <f>C411</f>
        <v>0</v>
      </c>
      <c r="D410" s="12">
        <f>D411</f>
        <v>0</v>
      </c>
      <c r="E410" s="8" t="s">
        <v>40</v>
      </c>
      <c r="F410" s="12">
        <f t="shared" si="13"/>
        <v>0</v>
      </c>
    </row>
    <row r="411" spans="1:6" s="1" customFormat="1" ht="45" x14ac:dyDescent="0.25">
      <c r="A411" s="4" t="s">
        <v>14</v>
      </c>
      <c r="B411" s="4" t="s">
        <v>561</v>
      </c>
      <c r="C411" s="5">
        <f>C412</f>
        <v>0</v>
      </c>
      <c r="D411" s="5">
        <f>D412</f>
        <v>0</v>
      </c>
      <c r="E411" s="8" t="s">
        <v>40</v>
      </c>
      <c r="F411" s="12">
        <f t="shared" si="13"/>
        <v>0</v>
      </c>
    </row>
    <row r="412" spans="1:6" s="1" customFormat="1" ht="45" x14ac:dyDescent="0.25">
      <c r="A412" s="6" t="s">
        <v>16</v>
      </c>
      <c r="B412" s="4" t="s">
        <v>562</v>
      </c>
      <c r="C412" s="5">
        <v>0</v>
      </c>
      <c r="D412" s="5">
        <v>0</v>
      </c>
      <c r="E412" s="8" t="s">
        <v>40</v>
      </c>
      <c r="F412" s="12">
        <f t="shared" si="13"/>
        <v>0</v>
      </c>
    </row>
    <row r="413" spans="1:6" s="1" customFormat="1" x14ac:dyDescent="0.25">
      <c r="A413" s="11" t="s">
        <v>92</v>
      </c>
      <c r="B413" s="11" t="s">
        <v>105</v>
      </c>
      <c r="C413" s="12">
        <f>C414+C416</f>
        <v>8137.9800000000005</v>
      </c>
      <c r="D413" s="12">
        <f>D414+D416</f>
        <v>3223.73</v>
      </c>
      <c r="E413" s="8" t="s">
        <v>577</v>
      </c>
      <c r="F413" s="12">
        <f t="shared" si="13"/>
        <v>3223.73</v>
      </c>
    </row>
    <row r="414" spans="1:6" s="1" customFormat="1" ht="22.5" x14ac:dyDescent="0.25">
      <c r="A414" s="4" t="s">
        <v>64</v>
      </c>
      <c r="B414" s="4" t="s">
        <v>563</v>
      </c>
      <c r="C414" s="5">
        <f>C415</f>
        <v>8134.68</v>
      </c>
      <c r="D414" s="5">
        <f>D415</f>
        <v>3223.73</v>
      </c>
      <c r="E414" s="8" t="s">
        <v>577</v>
      </c>
      <c r="F414" s="12">
        <f t="shared" si="13"/>
        <v>3223.73</v>
      </c>
    </row>
    <row r="415" spans="1:6" s="1" customFormat="1" ht="45" x14ac:dyDescent="0.25">
      <c r="A415" s="6" t="s">
        <v>153</v>
      </c>
      <c r="B415" s="4" t="s">
        <v>564</v>
      </c>
      <c r="C415" s="5">
        <v>8134.68</v>
      </c>
      <c r="D415" s="5">
        <v>3223.73</v>
      </c>
      <c r="E415" s="8" t="s">
        <v>577</v>
      </c>
      <c r="F415" s="12">
        <f t="shared" si="13"/>
        <v>3223.73</v>
      </c>
    </row>
    <row r="416" spans="1:6" s="1" customFormat="1" ht="45" x14ac:dyDescent="0.25">
      <c r="A416" s="4" t="s">
        <v>79</v>
      </c>
      <c r="B416" s="4" t="s">
        <v>565</v>
      </c>
      <c r="C416" s="5">
        <f>C417</f>
        <v>3.3</v>
      </c>
      <c r="D416" s="5">
        <f>D417</f>
        <v>0</v>
      </c>
      <c r="E416" s="8" t="s">
        <v>345</v>
      </c>
      <c r="F416" s="12">
        <f t="shared" si="13"/>
        <v>0</v>
      </c>
    </row>
    <row r="417" spans="1:6" s="1" customFormat="1" ht="45" x14ac:dyDescent="0.25">
      <c r="A417" s="6" t="s">
        <v>81</v>
      </c>
      <c r="B417" s="4" t="s">
        <v>566</v>
      </c>
      <c r="C417" s="5">
        <v>3.3</v>
      </c>
      <c r="D417" s="5">
        <v>0</v>
      </c>
      <c r="E417" s="8" t="s">
        <v>345</v>
      </c>
      <c r="F417" s="12">
        <f t="shared" si="13"/>
        <v>0</v>
      </c>
    </row>
    <row r="418" spans="1:6" s="1" customFormat="1" ht="14.25" customHeight="1" x14ac:dyDescent="0.25">
      <c r="A418" s="15" t="s">
        <v>35</v>
      </c>
      <c r="B418" s="16"/>
      <c r="C418" s="10">
        <f>C413+C410+C405+C402+C395+C382</f>
        <v>73715.89</v>
      </c>
      <c r="D418" s="10">
        <f>D413+D410+D405+D402+D395+D382</f>
        <v>26428.629999999997</v>
      </c>
      <c r="E418" s="10" t="s">
        <v>579</v>
      </c>
      <c r="F418" s="12">
        <f t="shared" si="13"/>
        <v>26428.629999999997</v>
      </c>
    </row>
    <row r="419" spans="1:6" s="1" customFormat="1" x14ac:dyDescent="0.25">
      <c r="A419" s="19" t="s">
        <v>605</v>
      </c>
      <c r="B419" s="20"/>
      <c r="C419" s="20"/>
      <c r="D419" s="20"/>
      <c r="E419" s="20"/>
      <c r="F419" s="21"/>
    </row>
    <row r="420" spans="1:6" s="1" customFormat="1" ht="22.5" x14ac:dyDescent="0.25">
      <c r="A420" s="11" t="s">
        <v>38</v>
      </c>
      <c r="B420" s="11" t="s">
        <v>580</v>
      </c>
      <c r="C420" s="12">
        <f>C421</f>
        <v>360585.61</v>
      </c>
      <c r="D420" s="12">
        <f>D421</f>
        <v>214504.18000000002</v>
      </c>
      <c r="E420" s="12" t="s">
        <v>641</v>
      </c>
      <c r="F420" s="12">
        <f>D420</f>
        <v>214504.18000000002</v>
      </c>
    </row>
    <row r="421" spans="1:6" s="1" customFormat="1" ht="33.75" x14ac:dyDescent="0.25">
      <c r="A421" s="7" t="s">
        <v>85</v>
      </c>
      <c r="B421" s="7" t="s">
        <v>581</v>
      </c>
      <c r="C421" s="8">
        <f>C422+C423</f>
        <v>360585.61</v>
      </c>
      <c r="D421" s="8">
        <f>D422+D423</f>
        <v>214504.18000000002</v>
      </c>
      <c r="E421" s="8" t="s">
        <v>641</v>
      </c>
      <c r="F421" s="12">
        <f t="shared" ref="F421:F439" si="14">D421</f>
        <v>214504.18000000002</v>
      </c>
    </row>
    <row r="422" spans="1:6" s="1" customFormat="1" ht="33.75" x14ac:dyDescent="0.25">
      <c r="A422" s="9" t="s">
        <v>270</v>
      </c>
      <c r="B422" s="7" t="s">
        <v>582</v>
      </c>
      <c r="C422" s="8">
        <v>360469.38</v>
      </c>
      <c r="D422" s="8">
        <v>214411.2</v>
      </c>
      <c r="E422" s="8" t="s">
        <v>641</v>
      </c>
      <c r="F422" s="12">
        <f t="shared" si="14"/>
        <v>214411.2</v>
      </c>
    </row>
    <row r="423" spans="1:6" s="1" customFormat="1" ht="45" x14ac:dyDescent="0.25">
      <c r="A423" s="9" t="s">
        <v>272</v>
      </c>
      <c r="B423" s="7" t="s">
        <v>583</v>
      </c>
      <c r="C423" s="8">
        <v>116.23</v>
      </c>
      <c r="D423" s="8">
        <v>92.98</v>
      </c>
      <c r="E423" s="8" t="s">
        <v>643</v>
      </c>
      <c r="F423" s="12">
        <f t="shared" si="14"/>
        <v>92.98</v>
      </c>
    </row>
    <row r="424" spans="1:6" s="1" customFormat="1" x14ac:dyDescent="0.25">
      <c r="A424" s="11" t="s">
        <v>60</v>
      </c>
      <c r="B424" s="11" t="s">
        <v>584</v>
      </c>
      <c r="C424" s="12">
        <f>C425+C427</f>
        <v>163329.78999999998</v>
      </c>
      <c r="D424" s="12">
        <f>D425+D427</f>
        <v>67385.31</v>
      </c>
      <c r="E424" s="12" t="s">
        <v>642</v>
      </c>
      <c r="F424" s="12">
        <f t="shared" si="14"/>
        <v>67385.31</v>
      </c>
    </row>
    <row r="425" spans="1:6" s="1" customFormat="1" ht="45" x14ac:dyDescent="0.25">
      <c r="A425" s="7" t="s">
        <v>18</v>
      </c>
      <c r="B425" s="7" t="s">
        <v>585</v>
      </c>
      <c r="C425" s="8">
        <f>C426</f>
        <v>0</v>
      </c>
      <c r="D425" s="8">
        <f>D426</f>
        <v>0</v>
      </c>
      <c r="E425" s="8" t="s">
        <v>40</v>
      </c>
      <c r="F425" s="12">
        <f t="shared" si="14"/>
        <v>0</v>
      </c>
    </row>
    <row r="426" spans="1:6" s="1" customFormat="1" ht="56.25" x14ac:dyDescent="0.25">
      <c r="A426" s="9" t="s">
        <v>44</v>
      </c>
      <c r="B426" s="7" t="s">
        <v>586</v>
      </c>
      <c r="C426" s="8">
        <v>0</v>
      </c>
      <c r="D426" s="8">
        <v>0</v>
      </c>
      <c r="E426" s="8" t="s">
        <v>40</v>
      </c>
      <c r="F426" s="12">
        <f t="shared" si="14"/>
        <v>0</v>
      </c>
    </row>
    <row r="427" spans="1:6" s="1" customFormat="1" ht="33.75" x14ac:dyDescent="0.25">
      <c r="A427" s="7" t="s">
        <v>79</v>
      </c>
      <c r="B427" s="7" t="s">
        <v>587</v>
      </c>
      <c r="C427" s="8">
        <f>C428+C429+C430+C434</f>
        <v>163329.78999999998</v>
      </c>
      <c r="D427" s="8">
        <f>D428+D429+D430+D434</f>
        <v>67385.31</v>
      </c>
      <c r="E427" s="8" t="s">
        <v>642</v>
      </c>
      <c r="F427" s="12">
        <f t="shared" si="14"/>
        <v>67385.31</v>
      </c>
    </row>
    <row r="428" spans="1:6" s="1" customFormat="1" ht="33.75" x14ac:dyDescent="0.25">
      <c r="A428" s="9" t="s">
        <v>81</v>
      </c>
      <c r="B428" s="7" t="s">
        <v>588</v>
      </c>
      <c r="C428" s="8">
        <v>98757</v>
      </c>
      <c r="D428" s="8">
        <v>41364.400000000001</v>
      </c>
      <c r="E428" s="8" t="s">
        <v>642</v>
      </c>
      <c r="F428" s="12">
        <f t="shared" si="14"/>
        <v>41364.400000000001</v>
      </c>
    </row>
    <row r="429" spans="1:6" s="1" customFormat="1" ht="56.25" x14ac:dyDescent="0.25">
      <c r="A429" s="9" t="s">
        <v>263</v>
      </c>
      <c r="B429" s="7" t="s">
        <v>589</v>
      </c>
      <c r="C429" s="8">
        <v>483.4</v>
      </c>
      <c r="D429" s="8">
        <v>0</v>
      </c>
      <c r="E429" s="8" t="s">
        <v>345</v>
      </c>
      <c r="F429" s="12">
        <f t="shared" si="14"/>
        <v>0</v>
      </c>
    </row>
    <row r="430" spans="1:6" s="1" customFormat="1" ht="33.75" x14ac:dyDescent="0.25">
      <c r="A430" s="9" t="s">
        <v>590</v>
      </c>
      <c r="B430" s="7" t="s">
        <v>591</v>
      </c>
      <c r="C430" s="8">
        <f>C431+C432+C433</f>
        <v>60166.080000000002</v>
      </c>
      <c r="D430" s="8">
        <f>D431+D432+D433</f>
        <v>26020.91</v>
      </c>
      <c r="E430" s="8" t="s">
        <v>644</v>
      </c>
      <c r="F430" s="12">
        <f t="shared" si="14"/>
        <v>26020.91</v>
      </c>
    </row>
    <row r="431" spans="1:6" s="1" customFormat="1" ht="33.75" x14ac:dyDescent="0.25">
      <c r="A431" s="9" t="s">
        <v>592</v>
      </c>
      <c r="B431" s="7" t="s">
        <v>593</v>
      </c>
      <c r="C431" s="8">
        <v>15356.11</v>
      </c>
      <c r="D431" s="8">
        <v>3115.93</v>
      </c>
      <c r="E431" s="8" t="s">
        <v>645</v>
      </c>
      <c r="F431" s="12">
        <f t="shared" si="14"/>
        <v>3115.93</v>
      </c>
    </row>
    <row r="432" spans="1:6" s="1" customFormat="1" ht="33.75" x14ac:dyDescent="0.25">
      <c r="A432" s="9" t="s">
        <v>594</v>
      </c>
      <c r="B432" s="7" t="s">
        <v>595</v>
      </c>
      <c r="C432" s="8">
        <v>3000</v>
      </c>
      <c r="D432" s="8">
        <v>2000</v>
      </c>
      <c r="E432" s="8" t="s">
        <v>646</v>
      </c>
      <c r="F432" s="12">
        <f t="shared" si="14"/>
        <v>2000</v>
      </c>
    </row>
    <row r="433" spans="1:6" s="1" customFormat="1" ht="78.75" x14ac:dyDescent="0.25">
      <c r="A433" s="9" t="s">
        <v>596</v>
      </c>
      <c r="B433" s="7" t="s">
        <v>597</v>
      </c>
      <c r="C433" s="8">
        <v>41809.97</v>
      </c>
      <c r="D433" s="8">
        <v>20904.98</v>
      </c>
      <c r="E433" s="8" t="s">
        <v>646</v>
      </c>
      <c r="F433" s="12">
        <f t="shared" si="14"/>
        <v>20904.98</v>
      </c>
    </row>
    <row r="434" spans="1:6" s="1" customFormat="1" ht="22.5" x14ac:dyDescent="0.25">
      <c r="A434" s="9" t="s">
        <v>598</v>
      </c>
      <c r="B434" s="7" t="s">
        <v>599</v>
      </c>
      <c r="C434" s="8">
        <v>3923.31</v>
      </c>
      <c r="D434" s="8">
        <v>0</v>
      </c>
      <c r="E434" s="8" t="s">
        <v>345</v>
      </c>
      <c r="F434" s="12">
        <f t="shared" si="14"/>
        <v>0</v>
      </c>
    </row>
    <row r="435" spans="1:6" s="1" customFormat="1" x14ac:dyDescent="0.25">
      <c r="A435" s="11" t="s">
        <v>26</v>
      </c>
      <c r="B435" s="11" t="s">
        <v>105</v>
      </c>
      <c r="C435" s="12">
        <f>C436</f>
        <v>123760.17</v>
      </c>
      <c r="D435" s="12">
        <f>D436</f>
        <v>58499.33</v>
      </c>
      <c r="E435" s="12" t="s">
        <v>647</v>
      </c>
      <c r="F435" s="12">
        <f t="shared" si="14"/>
        <v>58499.33</v>
      </c>
    </row>
    <row r="436" spans="1:6" s="1" customFormat="1" ht="33.75" x14ac:dyDescent="0.25">
      <c r="A436" s="7" t="s">
        <v>14</v>
      </c>
      <c r="B436" s="7" t="s">
        <v>106</v>
      </c>
      <c r="C436" s="8">
        <f>C437</f>
        <v>123760.17</v>
      </c>
      <c r="D436" s="8">
        <f>D437</f>
        <v>58499.33</v>
      </c>
      <c r="E436" s="12" t="s">
        <v>647</v>
      </c>
      <c r="F436" s="12">
        <f t="shared" si="14"/>
        <v>58499.33</v>
      </c>
    </row>
    <row r="437" spans="1:6" s="1" customFormat="1" ht="45" x14ac:dyDescent="0.25">
      <c r="A437" s="9" t="s">
        <v>71</v>
      </c>
      <c r="B437" s="7" t="s">
        <v>600</v>
      </c>
      <c r="C437" s="8">
        <f>C438+C439</f>
        <v>123760.17</v>
      </c>
      <c r="D437" s="8">
        <f>D438+D439</f>
        <v>58499.33</v>
      </c>
      <c r="E437" s="12" t="s">
        <v>647</v>
      </c>
      <c r="F437" s="12">
        <f t="shared" si="14"/>
        <v>58499.33</v>
      </c>
    </row>
    <row r="438" spans="1:6" s="1" customFormat="1" ht="67.5" x14ac:dyDescent="0.25">
      <c r="A438" s="9" t="s">
        <v>601</v>
      </c>
      <c r="B438" s="7" t="s">
        <v>602</v>
      </c>
      <c r="C438" s="8">
        <v>101990.17</v>
      </c>
      <c r="D438" s="8">
        <v>49894.26</v>
      </c>
      <c r="E438" s="8" t="s">
        <v>649</v>
      </c>
      <c r="F438" s="12">
        <f t="shared" si="14"/>
        <v>49894.26</v>
      </c>
    </row>
    <row r="439" spans="1:6" s="1" customFormat="1" ht="28.5" customHeight="1" x14ac:dyDescent="0.25">
      <c r="A439" s="9" t="s">
        <v>603</v>
      </c>
      <c r="B439" s="7" t="s">
        <v>604</v>
      </c>
      <c r="C439" s="8">
        <v>21770</v>
      </c>
      <c r="D439" s="8">
        <v>8605.07</v>
      </c>
      <c r="E439" s="8" t="s">
        <v>650</v>
      </c>
      <c r="F439" s="12">
        <f t="shared" si="14"/>
        <v>8605.07</v>
      </c>
    </row>
    <row r="440" spans="1:6" s="1" customFormat="1" ht="14.25" customHeight="1" x14ac:dyDescent="0.25">
      <c r="A440" s="15" t="s">
        <v>35</v>
      </c>
      <c r="B440" s="16"/>
      <c r="C440" s="10">
        <f>C420+C424+C435</f>
        <v>647675.56999999995</v>
      </c>
      <c r="D440" s="10">
        <f>D420+D424+D435</f>
        <v>340388.82</v>
      </c>
      <c r="E440" s="10" t="s">
        <v>651</v>
      </c>
      <c r="F440" s="10">
        <v>188292.94</v>
      </c>
    </row>
    <row r="441" spans="1:6" s="1" customFormat="1" x14ac:dyDescent="0.25">
      <c r="A441" s="19" t="s">
        <v>640</v>
      </c>
      <c r="B441" s="20"/>
      <c r="C441" s="20"/>
      <c r="D441" s="20"/>
      <c r="E441" s="20"/>
      <c r="F441" s="21"/>
    </row>
    <row r="442" spans="1:6" s="1" customFormat="1" ht="67.5" x14ac:dyDescent="0.25">
      <c r="A442" s="11" t="s">
        <v>38</v>
      </c>
      <c r="B442" s="11" t="s">
        <v>606</v>
      </c>
      <c r="C442" s="12">
        <f>C443+C445</f>
        <v>799</v>
      </c>
      <c r="D442" s="12">
        <f>D443+D445</f>
        <v>0</v>
      </c>
      <c r="E442" s="8" t="s">
        <v>345</v>
      </c>
      <c r="F442" s="12">
        <f>D442</f>
        <v>0</v>
      </c>
    </row>
    <row r="443" spans="1:6" s="1" customFormat="1" ht="45" x14ac:dyDescent="0.25">
      <c r="A443" s="7" t="s">
        <v>14</v>
      </c>
      <c r="B443" s="7" t="s">
        <v>607</v>
      </c>
      <c r="C443" s="8">
        <f>C444</f>
        <v>0</v>
      </c>
      <c r="D443" s="8">
        <f>D444</f>
        <v>0</v>
      </c>
      <c r="E443" s="8" t="s">
        <v>40</v>
      </c>
      <c r="F443" s="12">
        <f t="shared" ref="F443:F475" si="15">D443</f>
        <v>0</v>
      </c>
    </row>
    <row r="444" spans="1:6" s="1" customFormat="1" ht="56.25" x14ac:dyDescent="0.25">
      <c r="A444" s="9" t="s">
        <v>16</v>
      </c>
      <c r="B444" s="7" t="s">
        <v>608</v>
      </c>
      <c r="C444" s="8">
        <v>0</v>
      </c>
      <c r="D444" s="8">
        <v>0</v>
      </c>
      <c r="E444" s="8" t="s">
        <v>40</v>
      </c>
      <c r="F444" s="12">
        <f t="shared" si="15"/>
        <v>0</v>
      </c>
    </row>
    <row r="445" spans="1:6" s="1" customFormat="1" ht="78.75" x14ac:dyDescent="0.25">
      <c r="A445" s="7" t="s">
        <v>18</v>
      </c>
      <c r="B445" s="7" t="s">
        <v>609</v>
      </c>
      <c r="C445" s="8">
        <f>C446</f>
        <v>799</v>
      </c>
      <c r="D445" s="8">
        <f>D446</f>
        <v>0</v>
      </c>
      <c r="E445" s="8" t="s">
        <v>345</v>
      </c>
      <c r="F445" s="12">
        <f t="shared" si="15"/>
        <v>0</v>
      </c>
    </row>
    <row r="446" spans="1:6" s="1" customFormat="1" ht="112.5" x14ac:dyDescent="0.25">
      <c r="A446" s="9" t="s">
        <v>42</v>
      </c>
      <c r="B446" s="7" t="s">
        <v>610</v>
      </c>
      <c r="C446" s="8">
        <v>799</v>
      </c>
      <c r="D446" s="8">
        <v>0</v>
      </c>
      <c r="E446" s="8" t="s">
        <v>345</v>
      </c>
      <c r="F446" s="12">
        <f t="shared" si="15"/>
        <v>0</v>
      </c>
    </row>
    <row r="447" spans="1:6" s="1" customFormat="1" ht="56.25" x14ac:dyDescent="0.25">
      <c r="A447" s="11" t="s">
        <v>60</v>
      </c>
      <c r="B447" s="11" t="s">
        <v>611</v>
      </c>
      <c r="C447" s="12">
        <f>C448+C454+C456+C460</f>
        <v>28102</v>
      </c>
      <c r="D447" s="12">
        <f>D448+D454+D456+D460</f>
        <v>2636.44</v>
      </c>
      <c r="E447" s="12" t="s">
        <v>652</v>
      </c>
      <c r="F447" s="12">
        <f t="shared" si="15"/>
        <v>2636.44</v>
      </c>
    </row>
    <row r="448" spans="1:6" s="1" customFormat="1" x14ac:dyDescent="0.25">
      <c r="A448" s="7" t="s">
        <v>14</v>
      </c>
      <c r="B448" s="7" t="s">
        <v>612</v>
      </c>
      <c r="C448" s="8">
        <f>C449+C450+C451+C452+C453</f>
        <v>14368.619999999999</v>
      </c>
      <c r="D448" s="8">
        <f>D449+D450+D451+D452+D453</f>
        <v>1624.0600000000002</v>
      </c>
      <c r="E448" s="8" t="s">
        <v>653</v>
      </c>
      <c r="F448" s="12">
        <f t="shared" si="15"/>
        <v>1624.0600000000002</v>
      </c>
    </row>
    <row r="449" spans="1:6" s="1" customFormat="1" ht="56.25" x14ac:dyDescent="0.25">
      <c r="A449" s="9" t="s">
        <v>16</v>
      </c>
      <c r="B449" s="7" t="s">
        <v>613</v>
      </c>
      <c r="C449" s="8">
        <v>0</v>
      </c>
      <c r="D449" s="8">
        <v>0</v>
      </c>
      <c r="E449" s="8" t="s">
        <v>40</v>
      </c>
      <c r="F449" s="12">
        <f t="shared" si="15"/>
        <v>0</v>
      </c>
    </row>
    <row r="450" spans="1:6" s="1" customFormat="1" ht="56.25" x14ac:dyDescent="0.25">
      <c r="A450" s="9" t="s">
        <v>71</v>
      </c>
      <c r="B450" s="7" t="s">
        <v>614</v>
      </c>
      <c r="C450" s="8">
        <v>638.63</v>
      </c>
      <c r="D450" s="8">
        <v>218.17</v>
      </c>
      <c r="E450" s="8" t="s">
        <v>654</v>
      </c>
      <c r="F450" s="12">
        <f t="shared" si="15"/>
        <v>218.17</v>
      </c>
    </row>
    <row r="451" spans="1:6" s="1" customFormat="1" ht="101.25" x14ac:dyDescent="0.25">
      <c r="A451" s="9" t="s">
        <v>73</v>
      </c>
      <c r="B451" s="7" t="s">
        <v>615</v>
      </c>
      <c r="C451" s="8">
        <v>0</v>
      </c>
      <c r="D451" s="8">
        <v>0</v>
      </c>
      <c r="E451" s="8" t="s">
        <v>40</v>
      </c>
      <c r="F451" s="12">
        <f t="shared" si="15"/>
        <v>0</v>
      </c>
    </row>
    <row r="452" spans="1:6" s="1" customFormat="1" ht="22.5" x14ac:dyDescent="0.25">
      <c r="A452" s="9" t="s">
        <v>166</v>
      </c>
      <c r="B452" s="7" t="s">
        <v>616</v>
      </c>
      <c r="C452" s="8">
        <v>13729.99</v>
      </c>
      <c r="D452" s="8">
        <v>1405.89</v>
      </c>
      <c r="E452" s="8" t="s">
        <v>655</v>
      </c>
      <c r="F452" s="12">
        <f t="shared" si="15"/>
        <v>1405.89</v>
      </c>
    </row>
    <row r="453" spans="1:6" s="1" customFormat="1" ht="123.75" x14ac:dyDescent="0.25">
      <c r="A453" s="9" t="s">
        <v>168</v>
      </c>
      <c r="B453" s="7" t="s">
        <v>617</v>
      </c>
      <c r="C453" s="8">
        <v>0</v>
      </c>
      <c r="D453" s="8">
        <v>0</v>
      </c>
      <c r="E453" s="8" t="s">
        <v>40</v>
      </c>
      <c r="F453" s="12">
        <f t="shared" si="15"/>
        <v>0</v>
      </c>
    </row>
    <row r="454" spans="1:6" s="1" customFormat="1" x14ac:dyDescent="0.25">
      <c r="A454" s="7" t="s">
        <v>18</v>
      </c>
      <c r="B454" s="7" t="s">
        <v>618</v>
      </c>
      <c r="C454" s="8">
        <f>C455</f>
        <v>1350</v>
      </c>
      <c r="D454" s="8">
        <f>D455</f>
        <v>0</v>
      </c>
      <c r="E454" s="8" t="s">
        <v>345</v>
      </c>
      <c r="F454" s="12">
        <f t="shared" si="15"/>
        <v>0</v>
      </c>
    </row>
    <row r="455" spans="1:6" s="1" customFormat="1" ht="225" x14ac:dyDescent="0.25">
      <c r="A455" s="9" t="s">
        <v>42</v>
      </c>
      <c r="B455" s="7" t="s">
        <v>619</v>
      </c>
      <c r="C455" s="8">
        <v>1350</v>
      </c>
      <c r="D455" s="8">
        <v>0</v>
      </c>
      <c r="E455" s="8" t="s">
        <v>345</v>
      </c>
      <c r="F455" s="12">
        <f t="shared" si="15"/>
        <v>0</v>
      </c>
    </row>
    <row r="456" spans="1:6" s="1" customFormat="1" x14ac:dyDescent="0.25">
      <c r="A456" s="7" t="s">
        <v>64</v>
      </c>
      <c r="B456" s="7" t="s">
        <v>620</v>
      </c>
      <c r="C456" s="8">
        <f>C457+C458+C459</f>
        <v>2553</v>
      </c>
      <c r="D456" s="8">
        <f>D457+D458+D459</f>
        <v>812.47</v>
      </c>
      <c r="E456" s="8" t="s">
        <v>656</v>
      </c>
      <c r="F456" s="12">
        <f t="shared" si="15"/>
        <v>812.47</v>
      </c>
    </row>
    <row r="457" spans="1:6" s="1" customFormat="1" ht="22.5" x14ac:dyDescent="0.25">
      <c r="A457" s="9" t="s">
        <v>153</v>
      </c>
      <c r="B457" s="7" t="s">
        <v>621</v>
      </c>
      <c r="C457" s="8">
        <v>950</v>
      </c>
      <c r="D457" s="8">
        <v>302.39999999999998</v>
      </c>
      <c r="E457" s="8" t="s">
        <v>656</v>
      </c>
      <c r="F457" s="12">
        <f t="shared" si="15"/>
        <v>302.39999999999998</v>
      </c>
    </row>
    <row r="458" spans="1:6" s="1" customFormat="1" ht="90" x14ac:dyDescent="0.25">
      <c r="A458" s="9" t="s">
        <v>158</v>
      </c>
      <c r="B458" s="7" t="s">
        <v>622</v>
      </c>
      <c r="C458" s="8">
        <v>0</v>
      </c>
      <c r="D458" s="8">
        <v>0</v>
      </c>
      <c r="E458" s="8" t="s">
        <v>40</v>
      </c>
      <c r="F458" s="12">
        <f t="shared" si="15"/>
        <v>0</v>
      </c>
    </row>
    <row r="459" spans="1:6" s="1" customFormat="1" ht="56.25" x14ac:dyDescent="0.25">
      <c r="A459" s="9" t="s">
        <v>154</v>
      </c>
      <c r="B459" s="7" t="s">
        <v>623</v>
      </c>
      <c r="C459" s="8">
        <v>1603</v>
      </c>
      <c r="D459" s="8">
        <v>510.07</v>
      </c>
      <c r="E459" s="8" t="s">
        <v>656</v>
      </c>
      <c r="F459" s="12">
        <f t="shared" si="15"/>
        <v>510.07</v>
      </c>
    </row>
    <row r="460" spans="1:6" s="1" customFormat="1" x14ac:dyDescent="0.25">
      <c r="A460" s="7" t="s">
        <v>624</v>
      </c>
      <c r="B460" s="7" t="s">
        <v>625</v>
      </c>
      <c r="C460" s="8">
        <f>C461+C462</f>
        <v>9830.3799999999992</v>
      </c>
      <c r="D460" s="8">
        <f>D461+D462</f>
        <v>199.91</v>
      </c>
      <c r="E460" s="8" t="s">
        <v>575</v>
      </c>
      <c r="F460" s="12">
        <f t="shared" si="15"/>
        <v>199.91</v>
      </c>
    </row>
    <row r="461" spans="1:6" s="1" customFormat="1" ht="45" x14ac:dyDescent="0.25">
      <c r="A461" s="9" t="s">
        <v>626</v>
      </c>
      <c r="B461" s="7" t="s">
        <v>627</v>
      </c>
      <c r="C461" s="8">
        <v>9830.3799999999992</v>
      </c>
      <c r="D461" s="8">
        <v>199.91</v>
      </c>
      <c r="E461" s="8" t="s">
        <v>575</v>
      </c>
      <c r="F461" s="12">
        <f t="shared" si="15"/>
        <v>199.91</v>
      </c>
    </row>
    <row r="462" spans="1:6" s="1" customFormat="1" ht="191.25" x14ac:dyDescent="0.25">
      <c r="A462" s="9" t="s">
        <v>628</v>
      </c>
      <c r="B462" s="7" t="s">
        <v>629</v>
      </c>
      <c r="C462" s="8">
        <v>0</v>
      </c>
      <c r="D462" s="8">
        <v>0</v>
      </c>
      <c r="E462" s="8" t="s">
        <v>40</v>
      </c>
      <c r="F462" s="12">
        <f t="shared" si="15"/>
        <v>0</v>
      </c>
    </row>
    <row r="463" spans="1:6" s="1" customFormat="1" x14ac:dyDescent="0.25">
      <c r="A463" s="11" t="s">
        <v>12</v>
      </c>
      <c r="B463" s="11" t="s">
        <v>105</v>
      </c>
      <c r="C463" s="12">
        <f>C464</f>
        <v>70345.94</v>
      </c>
      <c r="D463" s="12">
        <f>D464</f>
        <v>29993.38</v>
      </c>
      <c r="E463" s="12" t="s">
        <v>657</v>
      </c>
      <c r="F463" s="12">
        <f t="shared" si="15"/>
        <v>29993.38</v>
      </c>
    </row>
    <row r="464" spans="1:6" s="1" customFormat="1" ht="33.75" x14ac:dyDescent="0.25">
      <c r="A464" s="7" t="s">
        <v>14</v>
      </c>
      <c r="B464" s="7" t="s">
        <v>106</v>
      </c>
      <c r="C464" s="8">
        <f>C465+C466</f>
        <v>70345.94</v>
      </c>
      <c r="D464" s="8">
        <f>D465+D466</f>
        <v>29993.38</v>
      </c>
      <c r="E464" s="12" t="s">
        <v>657</v>
      </c>
      <c r="F464" s="12">
        <f t="shared" si="15"/>
        <v>29993.38</v>
      </c>
    </row>
    <row r="465" spans="1:6" s="1" customFormat="1" ht="67.5" x14ac:dyDescent="0.25">
      <c r="A465" s="9" t="s">
        <v>16</v>
      </c>
      <c r="B465" s="7" t="s">
        <v>630</v>
      </c>
      <c r="C465" s="8">
        <v>64845.94</v>
      </c>
      <c r="D465" s="8">
        <v>28591.59</v>
      </c>
      <c r="E465" s="8" t="s">
        <v>659</v>
      </c>
      <c r="F465" s="12">
        <f t="shared" si="15"/>
        <v>28591.59</v>
      </c>
    </row>
    <row r="466" spans="1:6" s="1" customFormat="1" ht="56.25" x14ac:dyDescent="0.25">
      <c r="A466" s="9" t="s">
        <v>71</v>
      </c>
      <c r="B466" s="7" t="s">
        <v>631</v>
      </c>
      <c r="C466" s="8">
        <v>5500</v>
      </c>
      <c r="D466" s="8">
        <v>1401.79</v>
      </c>
      <c r="E466" s="8" t="s">
        <v>660</v>
      </c>
      <c r="F466" s="12">
        <f t="shared" si="15"/>
        <v>1401.79</v>
      </c>
    </row>
    <row r="467" spans="1:6" s="1" customFormat="1" x14ac:dyDescent="0.25">
      <c r="A467" s="11" t="s">
        <v>77</v>
      </c>
      <c r="B467" s="11" t="s">
        <v>632</v>
      </c>
      <c r="C467" s="12">
        <f>C468+C472</f>
        <v>2620</v>
      </c>
      <c r="D467" s="12">
        <f>D468+D472</f>
        <v>870.87</v>
      </c>
      <c r="E467" s="12" t="s">
        <v>661</v>
      </c>
      <c r="F467" s="12">
        <f t="shared" si="15"/>
        <v>870.87</v>
      </c>
    </row>
    <row r="468" spans="1:6" s="1" customFormat="1" ht="45" x14ac:dyDescent="0.25">
      <c r="A468" s="7" t="s">
        <v>14</v>
      </c>
      <c r="B468" s="7" t="s">
        <v>633</v>
      </c>
      <c r="C468" s="8">
        <f>C469+C470+C471</f>
        <v>0</v>
      </c>
      <c r="D468" s="8">
        <f>D469+D470+D471</f>
        <v>0</v>
      </c>
      <c r="E468" s="8" t="s">
        <v>40</v>
      </c>
      <c r="F468" s="12">
        <f t="shared" si="15"/>
        <v>0</v>
      </c>
    </row>
    <row r="469" spans="1:6" s="1" customFormat="1" ht="45" x14ac:dyDescent="0.25">
      <c r="A469" s="9" t="s">
        <v>16</v>
      </c>
      <c r="B469" s="7" t="s">
        <v>634</v>
      </c>
      <c r="C469" s="8">
        <v>0</v>
      </c>
      <c r="D469" s="8">
        <v>0</v>
      </c>
      <c r="E469" s="8" t="s">
        <v>40</v>
      </c>
      <c r="F469" s="12">
        <f t="shared" si="15"/>
        <v>0</v>
      </c>
    </row>
    <row r="470" spans="1:6" s="1" customFormat="1" ht="45" x14ac:dyDescent="0.25">
      <c r="A470" s="9" t="s">
        <v>71</v>
      </c>
      <c r="B470" s="7" t="s">
        <v>635</v>
      </c>
      <c r="C470" s="8">
        <v>0</v>
      </c>
      <c r="D470" s="8">
        <v>0</v>
      </c>
      <c r="E470" s="8" t="s">
        <v>40</v>
      </c>
      <c r="F470" s="12">
        <f t="shared" si="15"/>
        <v>0</v>
      </c>
    </row>
    <row r="471" spans="1:6" s="1" customFormat="1" ht="45" x14ac:dyDescent="0.25">
      <c r="A471" s="9" t="s">
        <v>73</v>
      </c>
      <c r="B471" s="7" t="s">
        <v>636</v>
      </c>
      <c r="C471" s="8">
        <v>0</v>
      </c>
      <c r="D471" s="8">
        <v>0</v>
      </c>
      <c r="E471" s="8" t="s">
        <v>40</v>
      </c>
      <c r="F471" s="12">
        <f t="shared" si="15"/>
        <v>0</v>
      </c>
    </row>
    <row r="472" spans="1:6" s="1" customFormat="1" ht="67.5" x14ac:dyDescent="0.25">
      <c r="A472" s="7" t="s">
        <v>18</v>
      </c>
      <c r="B472" s="7" t="s">
        <v>637</v>
      </c>
      <c r="C472" s="8">
        <f>C473+C474</f>
        <v>2620</v>
      </c>
      <c r="D472" s="8">
        <f>D473+D474</f>
        <v>870.87</v>
      </c>
      <c r="E472" s="8" t="s">
        <v>661</v>
      </c>
      <c r="F472" s="12">
        <f t="shared" si="15"/>
        <v>870.87</v>
      </c>
    </row>
    <row r="473" spans="1:6" s="1" customFormat="1" ht="78.75" x14ac:dyDescent="0.25">
      <c r="A473" s="9" t="s">
        <v>42</v>
      </c>
      <c r="B473" s="7" t="s">
        <v>638</v>
      </c>
      <c r="C473" s="8">
        <v>2620</v>
      </c>
      <c r="D473" s="8">
        <v>870.87</v>
      </c>
      <c r="E473" s="8" t="s">
        <v>661</v>
      </c>
      <c r="F473" s="12">
        <f t="shared" si="15"/>
        <v>870.87</v>
      </c>
    </row>
    <row r="474" spans="1:6" s="1" customFormat="1" ht="45" x14ac:dyDescent="0.25">
      <c r="A474" s="9" t="s">
        <v>44</v>
      </c>
      <c r="B474" s="7" t="s">
        <v>639</v>
      </c>
      <c r="C474" s="8">
        <v>0</v>
      </c>
      <c r="D474" s="8">
        <v>0</v>
      </c>
      <c r="E474" s="8" t="s">
        <v>40</v>
      </c>
      <c r="F474" s="12">
        <f t="shared" si="15"/>
        <v>0</v>
      </c>
    </row>
    <row r="475" spans="1:6" s="1" customFormat="1" x14ac:dyDescent="0.25">
      <c r="A475" s="15" t="s">
        <v>35</v>
      </c>
      <c r="B475" s="16"/>
      <c r="C475" s="10">
        <f>C467+C463+C447+C442</f>
        <v>101866.94</v>
      </c>
      <c r="D475" s="10">
        <f>D467+D463+D447+D442</f>
        <v>33500.69</v>
      </c>
      <c r="E475" s="10" t="s">
        <v>662</v>
      </c>
      <c r="F475" s="13">
        <f t="shared" si="15"/>
        <v>33500.69</v>
      </c>
    </row>
    <row r="476" spans="1:6" s="1" customFormat="1" x14ac:dyDescent="0.25">
      <c r="A476" s="19" t="s">
        <v>678</v>
      </c>
      <c r="B476" s="20"/>
      <c r="C476" s="20"/>
      <c r="D476" s="20"/>
      <c r="E476" s="20"/>
      <c r="F476" s="21"/>
    </row>
    <row r="477" spans="1:6" s="1" customFormat="1" ht="22.5" x14ac:dyDescent="0.25">
      <c r="A477" s="11" t="s">
        <v>38</v>
      </c>
      <c r="B477" s="11" t="s">
        <v>663</v>
      </c>
      <c r="C477" s="12">
        <f>C478+C484</f>
        <v>1500</v>
      </c>
      <c r="D477" s="12">
        <f>D478+D484</f>
        <v>115</v>
      </c>
      <c r="E477" s="12" t="s">
        <v>679</v>
      </c>
      <c r="F477" s="12">
        <f>D477</f>
        <v>115</v>
      </c>
    </row>
    <row r="478" spans="1:6" s="1" customFormat="1" ht="56.25" x14ac:dyDescent="0.25">
      <c r="A478" s="7" t="s">
        <v>18</v>
      </c>
      <c r="B478" s="7" t="s">
        <v>664</v>
      </c>
      <c r="C478" s="8">
        <f>C479+C480+C481+C482+C483</f>
        <v>0</v>
      </c>
      <c r="D478" s="8">
        <f>D479+D480+D481+D482+D483</f>
        <v>0</v>
      </c>
      <c r="E478" s="8" t="s">
        <v>40</v>
      </c>
      <c r="F478" s="12">
        <f t="shared" ref="F478:F492" si="16">D478</f>
        <v>0</v>
      </c>
    </row>
    <row r="479" spans="1:6" s="1" customFormat="1" ht="56.25" x14ac:dyDescent="0.25">
      <c r="A479" s="9" t="s">
        <v>42</v>
      </c>
      <c r="B479" s="7" t="s">
        <v>665</v>
      </c>
      <c r="C479" s="8">
        <v>0</v>
      </c>
      <c r="D479" s="8">
        <v>0</v>
      </c>
      <c r="E479" s="8" t="s">
        <v>40</v>
      </c>
      <c r="F479" s="12">
        <f t="shared" si="16"/>
        <v>0</v>
      </c>
    </row>
    <row r="480" spans="1:6" s="1" customFormat="1" ht="78.75" x14ac:dyDescent="0.25">
      <c r="A480" s="9" t="s">
        <v>44</v>
      </c>
      <c r="B480" s="7" t="s">
        <v>666</v>
      </c>
      <c r="C480" s="8">
        <v>0</v>
      </c>
      <c r="D480" s="8">
        <v>0</v>
      </c>
      <c r="E480" s="8" t="s">
        <v>40</v>
      </c>
      <c r="F480" s="12">
        <f t="shared" si="16"/>
        <v>0</v>
      </c>
    </row>
    <row r="481" spans="1:6" s="1" customFormat="1" ht="45" x14ac:dyDescent="0.25">
      <c r="A481" s="9" t="s">
        <v>50</v>
      </c>
      <c r="B481" s="7" t="s">
        <v>667</v>
      </c>
      <c r="C481" s="8">
        <v>0</v>
      </c>
      <c r="D481" s="8">
        <v>0</v>
      </c>
      <c r="E481" s="8" t="s">
        <v>40</v>
      </c>
      <c r="F481" s="12">
        <f t="shared" si="16"/>
        <v>0</v>
      </c>
    </row>
    <row r="482" spans="1:6" s="1" customFormat="1" ht="67.5" x14ac:dyDescent="0.25">
      <c r="A482" s="9" t="s">
        <v>52</v>
      </c>
      <c r="B482" s="7" t="s">
        <v>668</v>
      </c>
      <c r="C482" s="8">
        <v>0</v>
      </c>
      <c r="D482" s="8">
        <v>0</v>
      </c>
      <c r="E482" s="8" t="s">
        <v>40</v>
      </c>
      <c r="F482" s="12">
        <f t="shared" si="16"/>
        <v>0</v>
      </c>
    </row>
    <row r="483" spans="1:6" s="1" customFormat="1" ht="90" x14ac:dyDescent="0.25">
      <c r="A483" s="9" t="s">
        <v>54</v>
      </c>
      <c r="B483" s="7" t="s">
        <v>669</v>
      </c>
      <c r="C483" s="8">
        <v>0</v>
      </c>
      <c r="D483" s="8">
        <v>0</v>
      </c>
      <c r="E483" s="8" t="s">
        <v>40</v>
      </c>
      <c r="F483" s="12">
        <f t="shared" si="16"/>
        <v>0</v>
      </c>
    </row>
    <row r="484" spans="1:6" s="1" customFormat="1" ht="45" x14ac:dyDescent="0.25">
      <c r="A484" s="7" t="s">
        <v>64</v>
      </c>
      <c r="B484" s="7" t="s">
        <v>670</v>
      </c>
      <c r="C484" s="8">
        <f>C485+C486</f>
        <v>1500</v>
      </c>
      <c r="D484" s="8">
        <f>D485+D486</f>
        <v>115</v>
      </c>
      <c r="E484" s="8" t="s">
        <v>679</v>
      </c>
      <c r="F484" s="12">
        <f t="shared" si="16"/>
        <v>115</v>
      </c>
    </row>
    <row r="485" spans="1:6" s="1" customFormat="1" ht="33.75" x14ac:dyDescent="0.25">
      <c r="A485" s="9" t="s">
        <v>153</v>
      </c>
      <c r="B485" s="7" t="s">
        <v>671</v>
      </c>
      <c r="C485" s="8">
        <v>1500</v>
      </c>
      <c r="D485" s="8">
        <v>115</v>
      </c>
      <c r="E485" s="8" t="s">
        <v>679</v>
      </c>
      <c r="F485" s="12">
        <f t="shared" si="16"/>
        <v>115</v>
      </c>
    </row>
    <row r="486" spans="1:6" s="1" customFormat="1" ht="101.25" x14ac:dyDescent="0.25">
      <c r="A486" s="9" t="s">
        <v>158</v>
      </c>
      <c r="B486" s="7" t="s">
        <v>672</v>
      </c>
      <c r="C486" s="8">
        <v>0</v>
      </c>
      <c r="D486" s="8">
        <v>0</v>
      </c>
      <c r="E486" s="8" t="s">
        <v>40</v>
      </c>
      <c r="F486" s="12">
        <f t="shared" si="16"/>
        <v>0</v>
      </c>
    </row>
    <row r="487" spans="1:6" s="1" customFormat="1" ht="33.75" x14ac:dyDescent="0.25">
      <c r="A487" s="11" t="s">
        <v>60</v>
      </c>
      <c r="B487" s="11" t="s">
        <v>673</v>
      </c>
      <c r="C487" s="12">
        <f>C488+C490</f>
        <v>498</v>
      </c>
      <c r="D487" s="12">
        <f>D488+D490</f>
        <v>201.12</v>
      </c>
      <c r="E487" s="12" t="s">
        <v>680</v>
      </c>
      <c r="F487" s="12">
        <f t="shared" si="16"/>
        <v>201.12</v>
      </c>
    </row>
    <row r="488" spans="1:6" s="1" customFormat="1" ht="67.5" x14ac:dyDescent="0.25">
      <c r="A488" s="7" t="s">
        <v>79</v>
      </c>
      <c r="B488" s="7" t="s">
        <v>674</v>
      </c>
      <c r="C488" s="8">
        <f>C489</f>
        <v>498</v>
      </c>
      <c r="D488" s="8">
        <f>D489</f>
        <v>201.12</v>
      </c>
      <c r="E488" s="12" t="s">
        <v>680</v>
      </c>
      <c r="F488" s="12">
        <f t="shared" si="16"/>
        <v>201.12</v>
      </c>
    </row>
    <row r="489" spans="1:6" s="1" customFormat="1" ht="67.5" x14ac:dyDescent="0.25">
      <c r="A489" s="9" t="s">
        <v>81</v>
      </c>
      <c r="B489" s="7" t="s">
        <v>675</v>
      </c>
      <c r="C489" s="8">
        <v>498</v>
      </c>
      <c r="D489" s="8">
        <v>201.12</v>
      </c>
      <c r="E489" s="12" t="s">
        <v>680</v>
      </c>
      <c r="F489" s="12">
        <f t="shared" si="16"/>
        <v>201.12</v>
      </c>
    </row>
    <row r="490" spans="1:6" s="1" customFormat="1" ht="56.25" x14ac:dyDescent="0.25">
      <c r="A490" s="7" t="s">
        <v>85</v>
      </c>
      <c r="B490" s="7" t="s">
        <v>676</v>
      </c>
      <c r="C490" s="8">
        <f>C491</f>
        <v>0</v>
      </c>
      <c r="D490" s="8">
        <f>D491</f>
        <v>0</v>
      </c>
      <c r="E490" s="8" t="s">
        <v>40</v>
      </c>
      <c r="F490" s="12">
        <f t="shared" si="16"/>
        <v>0</v>
      </c>
    </row>
    <row r="491" spans="1:6" s="1" customFormat="1" ht="45" x14ac:dyDescent="0.25">
      <c r="A491" s="9" t="s">
        <v>268</v>
      </c>
      <c r="B491" s="7" t="s">
        <v>677</v>
      </c>
      <c r="C491" s="8">
        <v>0</v>
      </c>
      <c r="D491" s="8">
        <v>0</v>
      </c>
      <c r="E491" s="8" t="s">
        <v>40</v>
      </c>
      <c r="F491" s="12">
        <f t="shared" si="16"/>
        <v>0</v>
      </c>
    </row>
    <row r="492" spans="1:6" s="1" customFormat="1" x14ac:dyDescent="0.25">
      <c r="A492" s="15" t="s">
        <v>35</v>
      </c>
      <c r="B492" s="16"/>
      <c r="C492" s="10">
        <f>C487+C477</f>
        <v>1998</v>
      </c>
      <c r="D492" s="10">
        <f>D487+D477</f>
        <v>316.12</v>
      </c>
      <c r="E492" s="10" t="s">
        <v>681</v>
      </c>
      <c r="F492" s="13">
        <f t="shared" si="16"/>
        <v>316.12</v>
      </c>
    </row>
    <row r="493" spans="1:6" s="1" customFormat="1" x14ac:dyDescent="0.25">
      <c r="A493" s="19" t="s">
        <v>718</v>
      </c>
      <c r="B493" s="20"/>
      <c r="C493" s="20"/>
      <c r="D493" s="20"/>
      <c r="E493" s="20"/>
      <c r="F493" s="21"/>
    </row>
    <row r="494" spans="1:6" s="1" customFormat="1" x14ac:dyDescent="0.25">
      <c r="A494" s="11" t="s">
        <v>38</v>
      </c>
      <c r="B494" s="11" t="s">
        <v>682</v>
      </c>
      <c r="C494" s="12">
        <f>C495+C502</f>
        <v>296677.96000000002</v>
      </c>
      <c r="D494" s="12">
        <f>D495+D502</f>
        <v>33769.949999999997</v>
      </c>
      <c r="E494" s="12" t="s">
        <v>719</v>
      </c>
      <c r="F494" s="12">
        <f>D494</f>
        <v>33769.949999999997</v>
      </c>
    </row>
    <row r="495" spans="1:6" s="1" customFormat="1" ht="33.75" x14ac:dyDescent="0.25">
      <c r="A495" s="7" t="s">
        <v>14</v>
      </c>
      <c r="B495" s="7" t="s">
        <v>683</v>
      </c>
      <c r="C495" s="8">
        <f>C496+C497+C498+C499+C500+C501</f>
        <v>185677.94</v>
      </c>
      <c r="D495" s="8">
        <f>D496+D497+D498+D499+D500+D501</f>
        <v>769.95</v>
      </c>
      <c r="E495" s="8" t="s">
        <v>720</v>
      </c>
      <c r="F495" s="12">
        <f t="shared" ref="F495:F522" si="17">D495</f>
        <v>769.95</v>
      </c>
    </row>
    <row r="496" spans="1:6" s="1" customFormat="1" ht="33.75" x14ac:dyDescent="0.25">
      <c r="A496" s="9" t="s">
        <v>73</v>
      </c>
      <c r="B496" s="7" t="s">
        <v>684</v>
      </c>
      <c r="C496" s="8">
        <v>8855</v>
      </c>
      <c r="D496" s="8">
        <v>0</v>
      </c>
      <c r="E496" s="8" t="s">
        <v>345</v>
      </c>
      <c r="F496" s="12">
        <f t="shared" si="17"/>
        <v>0</v>
      </c>
    </row>
    <row r="497" spans="1:6" s="1" customFormat="1" ht="33.75" x14ac:dyDescent="0.25">
      <c r="A497" s="9" t="s">
        <v>166</v>
      </c>
      <c r="B497" s="7" t="s">
        <v>685</v>
      </c>
      <c r="C497" s="8">
        <v>176.97</v>
      </c>
      <c r="D497" s="8">
        <v>0</v>
      </c>
      <c r="E497" s="8" t="s">
        <v>345</v>
      </c>
      <c r="F497" s="12">
        <f t="shared" si="17"/>
        <v>0</v>
      </c>
    </row>
    <row r="498" spans="1:6" s="1" customFormat="1" ht="56.25" x14ac:dyDescent="0.25">
      <c r="A498" s="9" t="s">
        <v>686</v>
      </c>
      <c r="B498" s="7" t="s">
        <v>687</v>
      </c>
      <c r="C498" s="8">
        <v>101455.93</v>
      </c>
      <c r="D498" s="8">
        <v>0</v>
      </c>
      <c r="E498" s="8" t="s">
        <v>345</v>
      </c>
      <c r="F498" s="12">
        <f t="shared" si="17"/>
        <v>0</v>
      </c>
    </row>
    <row r="499" spans="1:6" s="1" customFormat="1" ht="56.25" x14ac:dyDescent="0.25">
      <c r="A499" s="9" t="s">
        <v>688</v>
      </c>
      <c r="B499" s="7" t="s">
        <v>689</v>
      </c>
      <c r="C499" s="8">
        <v>52733.56</v>
      </c>
      <c r="D499" s="8">
        <v>769.07</v>
      </c>
      <c r="E499" s="8" t="s">
        <v>721</v>
      </c>
      <c r="F499" s="12">
        <f t="shared" si="17"/>
        <v>769.07</v>
      </c>
    </row>
    <row r="500" spans="1:6" s="1" customFormat="1" ht="56.25" x14ac:dyDescent="0.25">
      <c r="A500" s="9" t="s">
        <v>690</v>
      </c>
      <c r="B500" s="7" t="s">
        <v>691</v>
      </c>
      <c r="C500" s="8">
        <v>22455.599999999999</v>
      </c>
      <c r="D500" s="8">
        <v>0</v>
      </c>
      <c r="E500" s="8" t="s">
        <v>345</v>
      </c>
      <c r="F500" s="12">
        <f t="shared" si="17"/>
        <v>0</v>
      </c>
    </row>
    <row r="501" spans="1:6" s="1" customFormat="1" ht="45" x14ac:dyDescent="0.25">
      <c r="A501" s="9" t="s">
        <v>692</v>
      </c>
      <c r="B501" s="7" t="s">
        <v>693</v>
      </c>
      <c r="C501" s="8">
        <v>0.88</v>
      </c>
      <c r="D501" s="8">
        <v>0.88</v>
      </c>
      <c r="E501" s="8" t="s">
        <v>722</v>
      </c>
      <c r="F501" s="12">
        <f t="shared" si="17"/>
        <v>0.88</v>
      </c>
    </row>
    <row r="502" spans="1:6" s="1" customFormat="1" ht="22.5" x14ac:dyDescent="0.25">
      <c r="A502" s="7" t="s">
        <v>694</v>
      </c>
      <c r="B502" s="7" t="s">
        <v>695</v>
      </c>
      <c r="C502" s="8">
        <f>C503+C504</f>
        <v>111000.02</v>
      </c>
      <c r="D502" s="8">
        <f>D503+D504</f>
        <v>33000</v>
      </c>
      <c r="E502" s="8" t="s">
        <v>723</v>
      </c>
      <c r="F502" s="12">
        <f t="shared" si="17"/>
        <v>33000</v>
      </c>
    </row>
    <row r="503" spans="1:6" s="1" customFormat="1" ht="45" x14ac:dyDescent="0.25">
      <c r="A503" s="9" t="s">
        <v>696</v>
      </c>
      <c r="B503" s="7" t="s">
        <v>697</v>
      </c>
      <c r="C503" s="8">
        <v>73832.3</v>
      </c>
      <c r="D503" s="8">
        <v>0</v>
      </c>
      <c r="E503" s="8" t="s">
        <v>345</v>
      </c>
      <c r="F503" s="12">
        <f t="shared" si="17"/>
        <v>0</v>
      </c>
    </row>
    <row r="504" spans="1:6" s="1" customFormat="1" ht="56.25" x14ac:dyDescent="0.25">
      <c r="A504" s="9" t="s">
        <v>698</v>
      </c>
      <c r="B504" s="7" t="s">
        <v>699</v>
      </c>
      <c r="C504" s="8">
        <v>37167.72</v>
      </c>
      <c r="D504" s="8">
        <v>33000</v>
      </c>
      <c r="E504" s="8" t="s">
        <v>724</v>
      </c>
      <c r="F504" s="12">
        <f t="shared" si="17"/>
        <v>33000</v>
      </c>
    </row>
    <row r="505" spans="1:6" s="1" customFormat="1" ht="45" x14ac:dyDescent="0.25">
      <c r="A505" s="11" t="s">
        <v>60</v>
      </c>
      <c r="B505" s="11" t="s">
        <v>700</v>
      </c>
      <c r="C505" s="12">
        <f>C506+C518+C520</f>
        <v>340131.24000000005</v>
      </c>
      <c r="D505" s="12">
        <f>D506+D518+D520</f>
        <v>88493.050000000017</v>
      </c>
      <c r="E505" s="12" t="s">
        <v>725</v>
      </c>
      <c r="F505" s="12">
        <f t="shared" si="17"/>
        <v>88493.050000000017</v>
      </c>
    </row>
    <row r="506" spans="1:6" s="1" customFormat="1" ht="45" x14ac:dyDescent="0.25">
      <c r="A506" s="7" t="s">
        <v>14</v>
      </c>
      <c r="B506" s="7" t="s">
        <v>701</v>
      </c>
      <c r="C506" s="8">
        <f>C507+C508+C509+C510+C511+C512+C513+C514+C515+C517+C516</f>
        <v>284788.53000000003</v>
      </c>
      <c r="D506" s="8">
        <f>D507+D508+D509+D510+D511+D512+D513+D514+D515+D517+D516</f>
        <v>88493.050000000017</v>
      </c>
      <c r="E506" s="8" t="s">
        <v>726</v>
      </c>
      <c r="F506" s="12">
        <f t="shared" si="17"/>
        <v>88493.050000000017</v>
      </c>
    </row>
    <row r="507" spans="1:6" s="1" customFormat="1" ht="22.5" x14ac:dyDescent="0.25">
      <c r="A507" s="9" t="s">
        <v>16</v>
      </c>
      <c r="B507" s="7" t="s">
        <v>702</v>
      </c>
      <c r="C507" s="8">
        <v>25510.44</v>
      </c>
      <c r="D507" s="8">
        <v>10000</v>
      </c>
      <c r="E507" s="8" t="s">
        <v>727</v>
      </c>
      <c r="F507" s="12">
        <f t="shared" si="17"/>
        <v>10000</v>
      </c>
    </row>
    <row r="508" spans="1:6" s="1" customFormat="1" ht="22.5" x14ac:dyDescent="0.25">
      <c r="A508" s="9" t="s">
        <v>71</v>
      </c>
      <c r="B508" s="7" t="s">
        <v>703</v>
      </c>
      <c r="C508" s="8">
        <v>2896.66</v>
      </c>
      <c r="D508" s="8">
        <v>0</v>
      </c>
      <c r="E508" s="8" t="s">
        <v>345</v>
      </c>
      <c r="F508" s="12">
        <f t="shared" si="17"/>
        <v>0</v>
      </c>
    </row>
    <row r="509" spans="1:6" s="1" customFormat="1" ht="56.25" x14ac:dyDescent="0.25">
      <c r="A509" s="9" t="s">
        <v>73</v>
      </c>
      <c r="B509" s="7" t="s">
        <v>704</v>
      </c>
      <c r="C509" s="8">
        <v>1403</v>
      </c>
      <c r="D509" s="8">
        <v>250.27</v>
      </c>
      <c r="E509" s="8" t="s">
        <v>728</v>
      </c>
      <c r="F509" s="12">
        <f t="shared" si="17"/>
        <v>250.27</v>
      </c>
    </row>
    <row r="510" spans="1:6" s="1" customFormat="1" ht="45" x14ac:dyDescent="0.25">
      <c r="A510" s="9" t="s">
        <v>166</v>
      </c>
      <c r="B510" s="7" t="s">
        <v>705</v>
      </c>
      <c r="C510" s="8">
        <v>0</v>
      </c>
      <c r="D510" s="8">
        <v>0</v>
      </c>
      <c r="E510" s="8" t="s">
        <v>40</v>
      </c>
      <c r="F510" s="12">
        <f t="shared" si="17"/>
        <v>0</v>
      </c>
    </row>
    <row r="511" spans="1:6" s="1" customFormat="1" x14ac:dyDescent="0.25">
      <c r="A511" s="9" t="s">
        <v>706</v>
      </c>
      <c r="B511" s="7" t="s">
        <v>707</v>
      </c>
      <c r="C511" s="8">
        <v>67733.41</v>
      </c>
      <c r="D511" s="8">
        <v>10877.46</v>
      </c>
      <c r="E511" s="8" t="s">
        <v>729</v>
      </c>
      <c r="F511" s="12">
        <f t="shared" si="17"/>
        <v>10877.46</v>
      </c>
    </row>
    <row r="512" spans="1:6" s="1" customFormat="1" ht="33.75" x14ac:dyDescent="0.25">
      <c r="A512" s="9" t="s">
        <v>505</v>
      </c>
      <c r="B512" s="7" t="s">
        <v>708</v>
      </c>
      <c r="C512" s="8">
        <v>39468.160000000003</v>
      </c>
      <c r="D512" s="8">
        <v>17371.150000000001</v>
      </c>
      <c r="E512" s="8" t="s">
        <v>658</v>
      </c>
      <c r="F512" s="12">
        <f t="shared" si="17"/>
        <v>17371.150000000001</v>
      </c>
    </row>
    <row r="513" spans="1:6" s="1" customFormat="1" ht="45" x14ac:dyDescent="0.25">
      <c r="A513" s="9" t="s">
        <v>507</v>
      </c>
      <c r="B513" s="7" t="s">
        <v>709</v>
      </c>
      <c r="C513" s="8">
        <v>8348.98</v>
      </c>
      <c r="D513" s="8">
        <v>822</v>
      </c>
      <c r="E513" s="8" t="s">
        <v>730</v>
      </c>
      <c r="F513" s="12">
        <f t="shared" si="17"/>
        <v>822</v>
      </c>
    </row>
    <row r="514" spans="1:6" s="1" customFormat="1" x14ac:dyDescent="0.25">
      <c r="A514" s="9" t="s">
        <v>710</v>
      </c>
      <c r="B514" s="7" t="s">
        <v>711</v>
      </c>
      <c r="C514" s="8">
        <v>67056.87</v>
      </c>
      <c r="D514" s="8">
        <v>33675.980000000003</v>
      </c>
      <c r="E514" s="8" t="s">
        <v>731</v>
      </c>
      <c r="F514" s="12">
        <f t="shared" si="17"/>
        <v>33675.980000000003</v>
      </c>
    </row>
    <row r="515" spans="1:6" s="1" customFormat="1" ht="22.5" x14ac:dyDescent="0.25">
      <c r="A515" s="9" t="s">
        <v>688</v>
      </c>
      <c r="B515" s="7" t="s">
        <v>712</v>
      </c>
      <c r="C515" s="8">
        <v>38987.67</v>
      </c>
      <c r="D515" s="8">
        <v>3994.09</v>
      </c>
      <c r="E515" s="8" t="s">
        <v>655</v>
      </c>
      <c r="F515" s="12">
        <f t="shared" si="17"/>
        <v>3994.09</v>
      </c>
    </row>
    <row r="516" spans="1:6" s="1" customFormat="1" ht="22.5" x14ac:dyDescent="0.25">
      <c r="A516" s="9" t="s">
        <v>690</v>
      </c>
      <c r="B516" s="7" t="s">
        <v>713</v>
      </c>
      <c r="C516" s="8">
        <v>29383.34</v>
      </c>
      <c r="D516" s="8">
        <v>11502.1</v>
      </c>
      <c r="E516" s="8" t="s">
        <v>732</v>
      </c>
      <c r="F516" s="12">
        <f t="shared" si="17"/>
        <v>11502.1</v>
      </c>
    </row>
    <row r="517" spans="1:6" s="1" customFormat="1" ht="22.5" x14ac:dyDescent="0.25">
      <c r="A517" s="9" t="s">
        <v>692</v>
      </c>
      <c r="B517" s="7" t="s">
        <v>714</v>
      </c>
      <c r="C517" s="8">
        <v>4000</v>
      </c>
      <c r="D517" s="8">
        <v>0</v>
      </c>
      <c r="E517" s="8" t="s">
        <v>345</v>
      </c>
      <c r="F517" s="12">
        <f t="shared" si="17"/>
        <v>0</v>
      </c>
    </row>
    <row r="518" spans="1:6" s="1" customFormat="1" ht="22.5" x14ac:dyDescent="0.25">
      <c r="A518" s="7" t="s">
        <v>64</v>
      </c>
      <c r="B518" s="7" t="s">
        <v>715</v>
      </c>
      <c r="C518" s="8">
        <f>C519</f>
        <v>5200</v>
      </c>
      <c r="D518" s="8">
        <f>D519</f>
        <v>0</v>
      </c>
      <c r="E518" s="8" t="s">
        <v>345</v>
      </c>
      <c r="F518" s="12">
        <f t="shared" si="17"/>
        <v>0</v>
      </c>
    </row>
    <row r="519" spans="1:6" s="1" customFormat="1" ht="22.5" x14ac:dyDescent="0.25">
      <c r="A519" s="9" t="s">
        <v>153</v>
      </c>
      <c r="B519" s="7" t="s">
        <v>716</v>
      </c>
      <c r="C519" s="8">
        <v>5200</v>
      </c>
      <c r="D519" s="8">
        <v>0</v>
      </c>
      <c r="E519" s="8" t="s">
        <v>345</v>
      </c>
      <c r="F519" s="12">
        <f t="shared" si="17"/>
        <v>0</v>
      </c>
    </row>
    <row r="520" spans="1:6" s="1" customFormat="1" ht="22.5" x14ac:dyDescent="0.25">
      <c r="A520" s="7" t="s">
        <v>694</v>
      </c>
      <c r="B520" s="7" t="s">
        <v>695</v>
      </c>
      <c r="C520" s="8">
        <f>C521</f>
        <v>50142.71</v>
      </c>
      <c r="D520" s="8">
        <f>D521</f>
        <v>0</v>
      </c>
      <c r="E520" s="8" t="s">
        <v>345</v>
      </c>
      <c r="F520" s="12">
        <f t="shared" si="17"/>
        <v>0</v>
      </c>
    </row>
    <row r="521" spans="1:6" s="1" customFormat="1" ht="28.5" customHeight="1" x14ac:dyDescent="0.25">
      <c r="A521" s="9" t="s">
        <v>696</v>
      </c>
      <c r="B521" s="7" t="s">
        <v>717</v>
      </c>
      <c r="C521" s="8">
        <v>50142.71</v>
      </c>
      <c r="D521" s="8">
        <v>0</v>
      </c>
      <c r="E521" s="8" t="s">
        <v>345</v>
      </c>
      <c r="F521" s="12">
        <f t="shared" si="17"/>
        <v>0</v>
      </c>
    </row>
    <row r="522" spans="1:6" s="1" customFormat="1" ht="14.25" customHeight="1" x14ac:dyDescent="0.25">
      <c r="A522" s="15" t="s">
        <v>35</v>
      </c>
      <c r="B522" s="16"/>
      <c r="C522" s="10">
        <f>C505+C494</f>
        <v>636809.20000000007</v>
      </c>
      <c r="D522" s="10">
        <f>D505+D494</f>
        <v>122263.00000000001</v>
      </c>
      <c r="E522" s="10" t="s">
        <v>733</v>
      </c>
      <c r="F522" s="13">
        <f t="shared" si="17"/>
        <v>122263.00000000001</v>
      </c>
    </row>
    <row r="523" spans="1:6" s="1" customFormat="1" x14ac:dyDescent="0.25">
      <c r="A523" s="19" t="s">
        <v>37</v>
      </c>
      <c r="B523" s="20"/>
      <c r="C523" s="20"/>
      <c r="D523" s="20"/>
      <c r="E523" s="20"/>
      <c r="F523" s="21"/>
    </row>
    <row r="524" spans="1:6" s="1" customFormat="1" ht="22.5" x14ac:dyDescent="0.25">
      <c r="A524" s="4" t="s">
        <v>12</v>
      </c>
      <c r="B524" s="4" t="s">
        <v>13</v>
      </c>
      <c r="C524" s="5">
        <f>C525+C527+C529</f>
        <v>989624.1</v>
      </c>
      <c r="D524" s="5">
        <f>D525+D527+D529</f>
        <v>119489.71</v>
      </c>
      <c r="E524" s="8" t="s">
        <v>734</v>
      </c>
      <c r="F524" s="5">
        <f>D524</f>
        <v>119489.71</v>
      </c>
    </row>
    <row r="525" spans="1:6" s="1" customFormat="1" ht="45" x14ac:dyDescent="0.25">
      <c r="A525" s="4" t="s">
        <v>14</v>
      </c>
      <c r="B525" s="4" t="s">
        <v>15</v>
      </c>
      <c r="C525" s="5">
        <f>C526</f>
        <v>0</v>
      </c>
      <c r="D525" s="5">
        <f>D526</f>
        <v>0</v>
      </c>
      <c r="E525" s="8" t="s">
        <v>40</v>
      </c>
      <c r="F525" s="5">
        <f t="shared" ref="F525:F536" si="18">D525</f>
        <v>0</v>
      </c>
    </row>
    <row r="526" spans="1:6" s="1" customFormat="1" ht="45" x14ac:dyDescent="0.25">
      <c r="A526" s="6" t="s">
        <v>16</v>
      </c>
      <c r="B526" s="4" t="s">
        <v>17</v>
      </c>
      <c r="C526" s="5">
        <v>0</v>
      </c>
      <c r="D526" s="5">
        <v>0</v>
      </c>
      <c r="E526" s="8" t="s">
        <v>40</v>
      </c>
      <c r="F526" s="5">
        <f t="shared" si="18"/>
        <v>0</v>
      </c>
    </row>
    <row r="527" spans="1:6" s="1" customFormat="1" ht="33.75" x14ac:dyDescent="0.25">
      <c r="A527" s="4" t="s">
        <v>18</v>
      </c>
      <c r="B527" s="4" t="s">
        <v>19</v>
      </c>
      <c r="C527" s="5">
        <f>C528</f>
        <v>135.88</v>
      </c>
      <c r="D527" s="5">
        <f>D528</f>
        <v>122.63</v>
      </c>
      <c r="E527" s="8" t="s">
        <v>735</v>
      </c>
      <c r="F527" s="5">
        <f t="shared" si="18"/>
        <v>122.63</v>
      </c>
    </row>
    <row r="528" spans="1:6" s="1" customFormat="1" ht="78.75" x14ac:dyDescent="0.25">
      <c r="A528" s="6" t="s">
        <v>20</v>
      </c>
      <c r="B528" s="4" t="s">
        <v>21</v>
      </c>
      <c r="C528" s="5">
        <v>135.88</v>
      </c>
      <c r="D528" s="5">
        <v>122.63</v>
      </c>
      <c r="E528" s="8" t="s">
        <v>735</v>
      </c>
      <c r="F528" s="5">
        <f t="shared" si="18"/>
        <v>122.63</v>
      </c>
    </row>
    <row r="529" spans="1:6" s="1" customFormat="1" x14ac:dyDescent="0.25">
      <c r="A529" s="4" t="s">
        <v>22</v>
      </c>
      <c r="B529" s="4" t="s">
        <v>23</v>
      </c>
      <c r="C529" s="5">
        <f>C530</f>
        <v>989488.22</v>
      </c>
      <c r="D529" s="5">
        <f>D530</f>
        <v>119367.08</v>
      </c>
      <c r="E529" s="8" t="s">
        <v>734</v>
      </c>
      <c r="F529" s="5">
        <f t="shared" si="18"/>
        <v>119367.08</v>
      </c>
    </row>
    <row r="530" spans="1:6" s="1" customFormat="1" ht="67.5" x14ac:dyDescent="0.25">
      <c r="A530" s="6" t="s">
        <v>24</v>
      </c>
      <c r="B530" s="4" t="s">
        <v>25</v>
      </c>
      <c r="C530" s="5">
        <v>989488.22</v>
      </c>
      <c r="D530" s="5">
        <v>119367.08</v>
      </c>
      <c r="E530" s="8" t="s">
        <v>734</v>
      </c>
      <c r="F530" s="5">
        <f t="shared" si="18"/>
        <v>119367.08</v>
      </c>
    </row>
    <row r="531" spans="1:6" s="1" customFormat="1" ht="33.75" x14ac:dyDescent="0.25">
      <c r="A531" s="4" t="s">
        <v>26</v>
      </c>
      <c r="B531" s="4" t="s">
        <v>27</v>
      </c>
      <c r="C531" s="5">
        <f>C532+C534</f>
        <v>736000</v>
      </c>
      <c r="D531" s="5">
        <f>D532+D534</f>
        <v>520000</v>
      </c>
      <c r="E531" s="8" t="s">
        <v>736</v>
      </c>
      <c r="F531" s="5">
        <f t="shared" si="18"/>
        <v>520000</v>
      </c>
    </row>
    <row r="532" spans="1:6" s="1" customFormat="1" ht="45" x14ac:dyDescent="0.25">
      <c r="A532" s="4" t="s">
        <v>28</v>
      </c>
      <c r="B532" s="4" t="s">
        <v>29</v>
      </c>
      <c r="C532" s="5">
        <f>C533</f>
        <v>706000</v>
      </c>
      <c r="D532" s="5">
        <f>D533</f>
        <v>520000</v>
      </c>
      <c r="E532" s="8" t="s">
        <v>736</v>
      </c>
      <c r="F532" s="5">
        <f t="shared" si="18"/>
        <v>520000</v>
      </c>
    </row>
    <row r="533" spans="1:6" s="1" customFormat="1" ht="45" x14ac:dyDescent="0.25">
      <c r="A533" s="6" t="s">
        <v>30</v>
      </c>
      <c r="B533" s="4" t="s">
        <v>29</v>
      </c>
      <c r="C533" s="5">
        <v>706000</v>
      </c>
      <c r="D533" s="5">
        <v>520000</v>
      </c>
      <c r="E533" s="8" t="s">
        <v>736</v>
      </c>
      <c r="F533" s="5">
        <f t="shared" si="18"/>
        <v>520000</v>
      </c>
    </row>
    <row r="534" spans="1:6" s="1" customFormat="1" x14ac:dyDescent="0.25">
      <c r="A534" s="4" t="s">
        <v>31</v>
      </c>
      <c r="B534" s="4" t="s">
        <v>32</v>
      </c>
      <c r="C534" s="5">
        <f>C535</f>
        <v>30000</v>
      </c>
      <c r="D534" s="5">
        <f>D535</f>
        <v>0</v>
      </c>
      <c r="E534" s="8" t="s">
        <v>345</v>
      </c>
      <c r="F534" s="5">
        <f t="shared" si="18"/>
        <v>0</v>
      </c>
    </row>
    <row r="535" spans="1:6" s="1" customFormat="1" ht="33.75" x14ac:dyDescent="0.25">
      <c r="A535" s="6" t="s">
        <v>33</v>
      </c>
      <c r="B535" s="4" t="s">
        <v>34</v>
      </c>
      <c r="C535" s="5">
        <v>30000</v>
      </c>
      <c r="D535" s="5">
        <v>0</v>
      </c>
      <c r="E535" s="8" t="s">
        <v>345</v>
      </c>
      <c r="F535" s="5">
        <f t="shared" si="18"/>
        <v>0</v>
      </c>
    </row>
    <row r="536" spans="1:6" s="1" customFormat="1" x14ac:dyDescent="0.25">
      <c r="A536" s="15" t="s">
        <v>35</v>
      </c>
      <c r="B536" s="16"/>
      <c r="C536" s="10">
        <f>C531+C524</f>
        <v>1725624.1</v>
      </c>
      <c r="D536" s="10">
        <f>D531+D524</f>
        <v>639489.71</v>
      </c>
      <c r="E536" s="10" t="s">
        <v>568</v>
      </c>
      <c r="F536" s="13">
        <f t="shared" si="18"/>
        <v>639489.71</v>
      </c>
    </row>
  </sheetData>
  <mergeCells count="37">
    <mergeCell ref="A440:B440"/>
    <mergeCell ref="A51:F51"/>
    <mergeCell ref="A101:B101"/>
    <mergeCell ref="A441:F441"/>
    <mergeCell ref="A476:F476"/>
    <mergeCell ref="A347:F347"/>
    <mergeCell ref="A380:B380"/>
    <mergeCell ref="A381:F381"/>
    <mergeCell ref="A418:B418"/>
    <mergeCell ref="A419:F419"/>
    <mergeCell ref="A257:F257"/>
    <mergeCell ref="A275:B275"/>
    <mergeCell ref="A276:F276"/>
    <mergeCell ref="A292:B292"/>
    <mergeCell ref="A293:F293"/>
    <mergeCell ref="A346:B346"/>
    <mergeCell ref="A493:F493"/>
    <mergeCell ref="A536:B536"/>
    <mergeCell ref="A522:B522"/>
    <mergeCell ref="A492:B492"/>
    <mergeCell ref="A475:B475"/>
    <mergeCell ref="A256:B256"/>
    <mergeCell ref="A1:F1"/>
    <mergeCell ref="A523:F523"/>
    <mergeCell ref="A4:F4"/>
    <mergeCell ref="A16:B16"/>
    <mergeCell ref="A17:F17"/>
    <mergeCell ref="A50:B50"/>
    <mergeCell ref="A102:F102"/>
    <mergeCell ref="A138:B138"/>
    <mergeCell ref="A139:F139"/>
    <mergeCell ref="A158:B158"/>
    <mergeCell ref="A159:F159"/>
    <mergeCell ref="A166:B166"/>
    <mergeCell ref="A167:F167"/>
    <mergeCell ref="A178:B178"/>
    <mergeCell ref="A179:F179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Косиельнюк И.С.</cp:lastModifiedBy>
  <dcterms:created xsi:type="dcterms:W3CDTF">2023-07-20T12:54:24Z</dcterms:created>
  <dcterms:modified xsi:type="dcterms:W3CDTF">2025-01-15T13:17:32Z</dcterms:modified>
</cp:coreProperties>
</file>